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pivotTables/pivotTable4.xml" ContentType="application/vnd.openxmlformats-officedocument.spreadsheetml.pivot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pivotTables/pivotTable5.xml" ContentType="application/vnd.openxmlformats-officedocument.spreadsheetml.pivot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pivotTables/pivotTable6.xml" ContentType="application/vnd.openxmlformats-officedocument.spreadsheetml.pivot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pivotTables/pivotTable7.xml" ContentType="application/vnd.openxmlformats-officedocument.spreadsheetml.pivot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7 Comunicaciones Telemáticas de Entrada y salida de los órganos judiciales y servicios comunes\2025 Informes Lexnet\"/>
    </mc:Choice>
  </mc:AlternateContent>
  <xr:revisionPtr revIDLastSave="0" documentId="13_ncr:1_{BECE34FC-4918-4D9E-8C11-271FA0A1FF71}" xr6:coauthVersionLast="47" xr6:coauthVersionMax="47" xr10:uidLastSave="{00000000-0000-0000-0000-000000000000}"/>
  <bookViews>
    <workbookView xWindow="-120" yWindow="-120" windowWidth="29040" windowHeight="15840" xr2:uid="{752CA4A0-AF7C-400B-B163-81FFF2EE9293}"/>
  </bookViews>
  <sheets>
    <sheet name="Inicio" sheetId="9" r:id="rId1"/>
    <sheet name="Fuente" sheetId="10" r:id="rId2"/>
    <sheet name="Notificaciones emitidas" sheetId="1" r:id="rId3"/>
    <sheet name="Escritos de Trámite" sheetId="2" r:id="rId4"/>
    <sheet name="Escritos iniciadores" sheetId="3" r:id="rId5"/>
    <sheet name="Personaciones" sheetId="4" r:id="rId6"/>
    <sheet name="Oficios" sheetId="5" r:id="rId7"/>
    <sheet name="Expedientes de seguimiento" sheetId="6" r:id="rId8"/>
    <sheet name="Usuarios dados de alt" sheetId="7" r:id="rId9"/>
    <sheet name="Usuarios activos" sheetId="8" r:id="rId10"/>
  </sheets>
  <calcPr calcId="191029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  <pivotCache cacheId="6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4" i="8" l="1"/>
  <c r="F64" i="6"/>
  <c r="E64" i="6"/>
  <c r="D64" i="6"/>
  <c r="G64" i="6"/>
  <c r="D66" i="5"/>
  <c r="D76" i="4"/>
  <c r="J98" i="3"/>
  <c r="I98" i="3"/>
  <c r="H98" i="3"/>
  <c r="G98" i="3"/>
  <c r="F98" i="3"/>
  <c r="E98" i="3"/>
  <c r="D98" i="3"/>
  <c r="K98" i="3"/>
  <c r="D83" i="2"/>
  <c r="F84" i="1"/>
  <c r="E84" i="1"/>
  <c r="D84" i="1"/>
  <c r="G84" i="1"/>
</calcChain>
</file>

<file path=xl/sharedStrings.xml><?xml version="1.0" encoding="utf-8"?>
<sst xmlns="http://schemas.openxmlformats.org/spreadsheetml/2006/main" count="4170" uniqueCount="318">
  <si>
    <t>Año</t>
  </si>
  <si>
    <t>Notificaciones emitidas por comunidad autónoma</t>
  </si>
  <si>
    <t>Desglose de notificaciones enviadas por los juzgados desglosadas por su comunidad autónoma:</t>
  </si>
  <si>
    <r>
      <rPr>
        <b/>
        <sz val="9"/>
        <color theme="1"/>
        <rFont val="Helvetica"/>
      </rPr>
      <t>Número Notificaciones Totales:</t>
    </r>
    <r>
      <rPr>
        <sz val="9"/>
        <color theme="1"/>
        <rFont val="Helvetica"/>
      </rPr>
      <t xml:space="preserve"> incluye todas las notificaciones enviadas por los juzgados a los distintos colectivos.</t>
    </r>
  </si>
  <si>
    <r>
      <rPr>
        <b/>
        <sz val="9"/>
        <color theme="1"/>
        <rFont val="Helvetica"/>
      </rPr>
      <t xml:space="preserve">Número Notificaciones Totales (Sin Traslados): </t>
    </r>
    <r>
      <rPr>
        <sz val="9"/>
        <color theme="1"/>
        <rFont val="Helvetica"/>
      </rPr>
      <t>incluye todas las notificaciones enviadas por los juzgados a los distintos colectivos, sin tener en cuenta los traslados de copia a los Colegios de Procuradores.</t>
    </r>
  </si>
  <si>
    <r>
      <rPr>
        <b/>
        <sz val="9"/>
        <color theme="1"/>
        <rFont val="Helvetica"/>
      </rPr>
      <t xml:space="preserve">Número Traslados de Copia de Notificaciones: </t>
    </r>
    <r>
      <rPr>
        <sz val="9"/>
        <color theme="1"/>
        <rFont val="Helvetica"/>
      </rPr>
      <t>son los traslados de copia a los Colegios de Procuradores.</t>
    </r>
  </si>
  <si>
    <r>
      <rPr>
        <b/>
        <sz val="9"/>
        <color theme="1"/>
        <rFont val="Helvetica"/>
      </rPr>
      <t>Número Notificaciones Totales (Procurador):</t>
    </r>
    <r>
      <rPr>
        <sz val="9"/>
        <color theme="1"/>
        <rFont val="Helvetica"/>
      </rPr>
      <t xml:space="preserve"> incluye todas las notificaciones enviadas por los juzgados a los procuradores.</t>
    </r>
  </si>
  <si>
    <t>Trimestre</t>
  </si>
  <si>
    <t>Desc CCAA Rmte</t>
  </si>
  <si>
    <t>Número Notificaciones Totales</t>
  </si>
  <si>
    <t>Número Notificaciones Totales (Sin Traslados)</t>
  </si>
  <si>
    <t>Número Traslados de Copia de Notificaciones</t>
  </si>
  <si>
    <t>Número Notificaciones Totales (Procurador)</t>
  </si>
  <si>
    <t>Primer Trimestre</t>
  </si>
  <si>
    <t>ANDALUCÍA</t>
  </si>
  <si>
    <t>ARAGÓN</t>
  </si>
  <si>
    <t>ASTURIAS</t>
  </si>
  <si>
    <t>AUDIENCIA NACIONAL</t>
  </si>
  <si>
    <t>C. DE MADRID</t>
  </si>
  <si>
    <t>C. LA MANCHA</t>
  </si>
  <si>
    <t>C. VALENCIANA</t>
  </si>
  <si>
    <t>C. Y LEÓN</t>
  </si>
  <si>
    <t>CANARIAS</t>
  </si>
  <si>
    <t>CATALUÑA</t>
  </si>
  <si>
    <t>CEUTA</t>
  </si>
  <si>
    <t>EXTREMADURA</t>
  </si>
  <si>
    <t>GALICIA</t>
  </si>
  <si>
    <t>I.BALEARS</t>
  </si>
  <si>
    <t>LA RIOJA</t>
  </si>
  <si>
    <t>MELILLA</t>
  </si>
  <si>
    <t>R. DE MURCIA</t>
  </si>
  <si>
    <t>TRIBUNAL SUPREMO</t>
  </si>
  <si>
    <t>Escritos de trámite recibidos por comunidad autónoma</t>
  </si>
  <si>
    <r>
      <rPr>
        <b/>
        <sz val="9"/>
        <color theme="1"/>
        <rFont val="Helvetica"/>
      </rPr>
      <t>Número escritos trámite</t>
    </r>
    <r>
      <rPr>
        <sz val="9"/>
        <color theme="1"/>
        <rFont val="Helvetica"/>
      </rPr>
      <t>: número de escritos de trámite enviados por los distintos colectivos a los órganos judiciales desglosados por comunidad autónoma.</t>
    </r>
  </si>
  <si>
    <t>CCAA Órgano Judicial</t>
  </si>
  <si>
    <t>Número Escritos Trámite</t>
  </si>
  <si>
    <t>C.F. DE NAVARRA</t>
  </si>
  <si>
    <t>Escritos iniciadores recibidos por comunidad autónoma</t>
  </si>
  <si>
    <t>Desglose de los escritos iniciadores presentados por los colectivos en los órganos judiciales desglosados por su comunidad autónoma.</t>
  </si>
  <si>
    <r>
      <rPr>
        <b/>
        <sz val="9"/>
        <color theme="1"/>
        <rFont val="Helvetica"/>
      </rPr>
      <t>Número Escritos Iniciadores Totales</t>
    </r>
    <r>
      <rPr>
        <sz val="9"/>
        <color theme="1"/>
        <rFont val="Helvetica"/>
      </rPr>
      <t xml:space="preserve">: total de escritos iniciadores (asunto, ejecución, recursos de queja, partes hospitalarios, atestados, recursos de revisión de sentencia firme e iniciadores de juicio rápido. </t>
    </r>
  </si>
  <si>
    <r>
      <rPr>
        <b/>
        <sz val="9"/>
        <color theme="1"/>
        <rFont val="Helvetica"/>
      </rPr>
      <t>Número Escritos Iniciadores de Asunto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</si>
  <si>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de Ejecución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</si>
  <si>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Recursos Queja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</si>
  <si>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Partes Hospitalarios</t>
    </r>
    <r>
      <rPr>
        <sz val="9"/>
        <color theme="1"/>
        <rFont val="Helvetica"/>
      </rPr>
      <t>: partes hospitalarios presentados por los colectivos sanitarios a los órganos judiciales.</t>
    </r>
  </si>
  <si>
    <r>
      <rPr>
        <b/>
        <sz val="9"/>
        <color theme="1"/>
        <rFont val="Helvetica"/>
      </rPr>
      <t>Número Atestados</t>
    </r>
    <r>
      <rPr>
        <sz val="9"/>
        <color theme="1"/>
        <rFont val="Helvetica"/>
      </rPr>
      <t>: atestados presentados por las fuerzas y cuerpos de seguridad a los órganos judiciales.</t>
    </r>
  </si>
  <si>
    <r>
      <rPr>
        <b/>
        <sz val="9"/>
        <color theme="1"/>
        <rFont val="Helvetica"/>
      </rPr>
      <t>Número Recursos Revisión Sentencia Firme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</si>
  <si>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Juicio Rápid</t>
    </r>
    <r>
      <rPr>
        <sz val="9"/>
        <color theme="1"/>
        <rFont val="Helvetica"/>
      </rPr>
      <t xml:space="preserve">o: </t>
    </r>
  </si>
  <si>
    <t>Número Escritos Iniciadores Totales</t>
  </si>
  <si>
    <t>Número Escritos Iniciadores de Asunto</t>
  </si>
  <si>
    <t>Número Escritos Iniciadores de Ejecución</t>
  </si>
  <si>
    <t>Número Recursos Queja</t>
  </si>
  <si>
    <t>Número Partes Hospitalarios</t>
  </si>
  <si>
    <t>Número Atestados</t>
  </si>
  <si>
    <t>Número Recursos Revisión Sentencia Firme</t>
  </si>
  <si>
    <t>Número Escritos Iniciadores Juicio Rápido</t>
  </si>
  <si>
    <t>CANTABRIA</t>
  </si>
  <si>
    <t>PAÍS VASCO</t>
  </si>
  <si>
    <t>Número Personaciones</t>
  </si>
  <si>
    <t>Personaciones recibidas por comunidad autónoma</t>
  </si>
  <si>
    <t>Oficios emitidos por comunidad autónoma</t>
  </si>
  <si>
    <t>Número Oficios</t>
  </si>
  <si>
    <t>Expedientes de Seguimiento</t>
  </si>
  <si>
    <t>Año Petición</t>
  </si>
  <si>
    <t>Trimestre Petición</t>
  </si>
  <si>
    <t>C. Autónoma</t>
  </si>
  <si>
    <t>Cargador Web</t>
  </si>
  <si>
    <t>GISS - API de Servicios de Cargador</t>
  </si>
  <si>
    <t>Inside - API de Servicios de Cargador</t>
  </si>
  <si>
    <t>Expedientes Totales</t>
  </si>
  <si>
    <t>Andalucía</t>
  </si>
  <si>
    <t>Asturias</t>
  </si>
  <si>
    <t>Audiencia Nacional</t>
  </si>
  <si>
    <t>C. La Mancha</t>
  </si>
  <si>
    <t>C. Valenciana</t>
  </si>
  <si>
    <t>C. de Madrid</t>
  </si>
  <si>
    <t>C. y León</t>
  </si>
  <si>
    <t>Ceuta</t>
  </si>
  <si>
    <t>Extremadura</t>
  </si>
  <si>
    <t>Fiscalía Europea</t>
  </si>
  <si>
    <t>Galicia</t>
  </si>
  <si>
    <t>I.Balears</t>
  </si>
  <si>
    <t>La Rioja</t>
  </si>
  <si>
    <t>Melilla</t>
  </si>
  <si>
    <t>R. de Murcia</t>
  </si>
  <si>
    <t>Tribunal Supremo</t>
  </si>
  <si>
    <t>Número de usuarios dados de alta</t>
  </si>
  <si>
    <t>Año Alta</t>
  </si>
  <si>
    <t>Trimestre Alta</t>
  </si>
  <si>
    <t>Clasificación</t>
  </si>
  <si>
    <t>Tipología</t>
  </si>
  <si>
    <t>Número Usuarios/Entidades</t>
  </si>
  <si>
    <t>Entidades</t>
  </si>
  <si>
    <t>Asesoría Jurídica Ayuntamiento</t>
  </si>
  <si>
    <t>Fuerzas y Cuerpos de Seguridad - Policía Local</t>
  </si>
  <si>
    <t>Hospitales y Centros hospitalarios - Hospitales Privados</t>
  </si>
  <si>
    <t>Hospitales y Centros hospitalarios - Hospitales Públicos</t>
  </si>
  <si>
    <t>Instituciones Penitenciarias - Centro Penitenciarios</t>
  </si>
  <si>
    <t>Ministerio Fiscal</t>
  </si>
  <si>
    <t>Organo Judicial</t>
  </si>
  <si>
    <t>Otros Organismos</t>
  </si>
  <si>
    <t>Serv. Jur. Universidades</t>
  </si>
  <si>
    <t>Usuarios</t>
  </si>
  <si>
    <t>Abogado</t>
  </si>
  <si>
    <t>Abogado de Comunidad/Personal autorizado</t>
  </si>
  <si>
    <t>Abogado del Estado sustituto Guardia Civil</t>
  </si>
  <si>
    <t>Abogado del Estado sustituto Policía Nacional</t>
  </si>
  <si>
    <t>Abogado del Estado sustituto de FOGASA</t>
  </si>
  <si>
    <t>Abogado del Estado sustituto del SEPE</t>
  </si>
  <si>
    <t>Abogado del Estado/Personal Autorizado</t>
  </si>
  <si>
    <t>Admin. Cortes Generales/Asambleas Legislativas</t>
  </si>
  <si>
    <t>Administrador AAPP</t>
  </si>
  <si>
    <t>Administrador Abogacía Estado del SEPE</t>
  </si>
  <si>
    <t>Administrador Abogado Comunidad</t>
  </si>
  <si>
    <t>Administrador Abogado Seguridad Social</t>
  </si>
  <si>
    <t>Administrador Abogados</t>
  </si>
  <si>
    <t>Administrador Asesoría Jurídica Ayto</t>
  </si>
  <si>
    <t>Administrador Colegios Profesionales</t>
  </si>
  <si>
    <t>Administrador Concursal</t>
  </si>
  <si>
    <t>Administrador Delegación de Procuradores</t>
  </si>
  <si>
    <t>Administrador FyCS</t>
  </si>
  <si>
    <t>Administrador Hospitales y Centros sanitarios</t>
  </si>
  <si>
    <t>Administrador Instituciones Penitenciarias</t>
  </si>
  <si>
    <t>Administrador Otros Organismos</t>
  </si>
  <si>
    <t>Administrador Serv. Jur. Universidad</t>
  </si>
  <si>
    <t>Administrador de Organos Judiciales</t>
  </si>
  <si>
    <t>Facultativo Hospitales y Centros sanitarios</t>
  </si>
  <si>
    <t>Facultativo-colaborador IML/Toxicológico</t>
  </si>
  <si>
    <t>Fiscal</t>
  </si>
  <si>
    <t>Gestor Asesoría Jurídica Ayto</t>
  </si>
  <si>
    <t>Gestor del SJSS</t>
  </si>
  <si>
    <t>Graduado Social</t>
  </si>
  <si>
    <t>Juez eCodex</t>
  </si>
  <si>
    <t>Letrado Admon Justicia</t>
  </si>
  <si>
    <t>Letrado Ayuntamiento</t>
  </si>
  <si>
    <t>Letrado Serv. Jur. Dip. Prov./Cons. Ins./Cabildo</t>
  </si>
  <si>
    <t>Letrado Serv. Jur. Otros Organismos</t>
  </si>
  <si>
    <t>Letrado Serv. Jur. Universidad</t>
  </si>
  <si>
    <t>Letrado de la Seguridad Social</t>
  </si>
  <si>
    <t>Letrado de la Seguridad Social/TGSS</t>
  </si>
  <si>
    <t>Oficial Designado</t>
  </si>
  <si>
    <t>Oficial Fiscal</t>
  </si>
  <si>
    <t>Oficial de Reparto</t>
  </si>
  <si>
    <t>Oficial Órgano</t>
  </si>
  <si>
    <t>Personal Abogacía Comunidad</t>
  </si>
  <si>
    <t>Personal Abogacía Estado AEAT</t>
  </si>
  <si>
    <t>Personal Autorizado</t>
  </si>
  <si>
    <t>Personal Centro Penitenciario</t>
  </si>
  <si>
    <t>Personal Colegios Profesionales</t>
  </si>
  <si>
    <t>Personal Habilitado TGSS</t>
  </si>
  <si>
    <t>Personal Habilitado del SJSS</t>
  </si>
  <si>
    <t>Personal Hospitales y Centros sanitarios</t>
  </si>
  <si>
    <t>Personal Serv. Jur. Dip. Prov./Cons. Ins./Cabildo</t>
  </si>
  <si>
    <t>Personal Serv. Jur. Otros Organismos</t>
  </si>
  <si>
    <t>Personal Serv. Jur. Universidad</t>
  </si>
  <si>
    <t>Personal administrativo IML/Toxicológico</t>
  </si>
  <si>
    <t>Personal autorizado CAJG</t>
  </si>
  <si>
    <t>Personal autorizado Institución Penitenciaria</t>
  </si>
  <si>
    <t>Personal de la Abogacía FOGASA</t>
  </si>
  <si>
    <t>Personal de la Abogacía del Estado</t>
  </si>
  <si>
    <t>Personal de la Abogacía del Estado del SEPE</t>
  </si>
  <si>
    <t>Personal del Servicio</t>
  </si>
  <si>
    <t>Personal del Servicio sólo escritos</t>
  </si>
  <si>
    <t>Personal hospitales IIPP</t>
  </si>
  <si>
    <t>Procurador</t>
  </si>
  <si>
    <t>Profesional FyCS</t>
  </si>
  <si>
    <t>Profesional de Vigilancia Aduanera</t>
  </si>
  <si>
    <t>Responsable Centro Penitenciario</t>
  </si>
  <si>
    <t>Responsable de la CAJG</t>
  </si>
  <si>
    <t>Responsable del Servicio</t>
  </si>
  <si>
    <t>Número Usuarios/ Entidades</t>
  </si>
  <si>
    <t>Número de usuarios activos</t>
  </si>
  <si>
    <t>Abogacia General de la Comunidad</t>
  </si>
  <si>
    <t>Abogacia General del Estado</t>
  </si>
  <si>
    <t>Abogacia del Estado de Consorcio de Comp Seguros</t>
  </si>
  <si>
    <t>Abogacia del Estado de S.Publico de Empleo Estatal</t>
  </si>
  <si>
    <t>Abogacia del Estado de la Agencia Tributaria</t>
  </si>
  <si>
    <t>Abogacia del Estado de la Guardia Civil</t>
  </si>
  <si>
    <t>Abogacia del Estado del Fondo de Garantia Salarial</t>
  </si>
  <si>
    <t>Abogacía del Estado de Policía Nacional</t>
  </si>
  <si>
    <t>Administraciones Públicas</t>
  </si>
  <si>
    <t>Administradores Lexnet</t>
  </si>
  <si>
    <t>Buzón envío oficios Geiser</t>
  </si>
  <si>
    <t>Buzón envíos BIOPER</t>
  </si>
  <si>
    <t>Colectivo Administradores Concursales</t>
  </si>
  <si>
    <t>Colegio de Abogados</t>
  </si>
  <si>
    <t>Colegio de Procuradores</t>
  </si>
  <si>
    <t>Colegios de Profesionales - Colegios de Abogados</t>
  </si>
  <si>
    <t>Colegios de Profesionales - Colegios de Graduados</t>
  </si>
  <si>
    <t>Colegios de Profesionales - Colegios de Procuradores</t>
  </si>
  <si>
    <t>Colegios de Profesionales - Consejos</t>
  </si>
  <si>
    <t>Comisión de Asistencia Jurídica Gratuita</t>
  </si>
  <si>
    <t>Cortes Generales/Asambleas Legislativas</t>
  </si>
  <si>
    <t>ECODEX</t>
  </si>
  <si>
    <t>Fuerzas y Cuerpos de Seguridad</t>
  </si>
  <si>
    <t>Fuerzas y Cuerpos de Seguridad - CNP</t>
  </si>
  <si>
    <t>Fuerzas y Cuerpos de Seguridad - Guardia Civil</t>
  </si>
  <si>
    <t>Fuerzas y Cuerpos de Seguridad - Otros Policía Judicial</t>
  </si>
  <si>
    <t>Fuerzas y Cuerpos de Seguridad - Policía Autonómica</t>
  </si>
  <si>
    <t>Graduados Sociales</t>
  </si>
  <si>
    <t>Hospitales y Centros hospitalarios - Att Primaria Privada</t>
  </si>
  <si>
    <t>Hospitales y Centros hospitalarios - Att Primaria Pública</t>
  </si>
  <si>
    <t>Hospitales y Centros hospitalarios - Gerencia de Asistencia Sanitaria</t>
  </si>
  <si>
    <t>Hospitales y Centros hospitalarios - Urgencias extra hospitalarias Públicas</t>
  </si>
  <si>
    <t>IML/Toxicológico</t>
  </si>
  <si>
    <t>Instituciones Penitenciarias - CIS</t>
  </si>
  <si>
    <t>Instituciones Penitenciarias - Centro Psiquiátrico</t>
  </si>
  <si>
    <t>Instituciones Penitenciarias - SGPMA</t>
  </si>
  <si>
    <t>Mediadores Concursales</t>
  </si>
  <si>
    <t>Peritos</t>
  </si>
  <si>
    <t>Sede Judicial Electronica</t>
  </si>
  <si>
    <t>Serv. Jur. Diput. Provincial</t>
  </si>
  <si>
    <t>Serv. Jur. Otros Organismos</t>
  </si>
  <si>
    <t>Servicio de Vigilancia Aduanera</t>
  </si>
  <si>
    <t>Servicios Juridicos de la Seguridad Social</t>
  </si>
  <si>
    <t>Tes. General de la Seguridad Social (provincial)</t>
  </si>
  <si>
    <t>Abogado Estado AEAT/Personal autorizado</t>
  </si>
  <si>
    <t>Abogado del Estado sustituto CCS</t>
  </si>
  <si>
    <t>Admin. Serv. Jur. Dip. Prov./Cons. Ins./Cabildo</t>
  </si>
  <si>
    <t>Administrador Abog. Estado Guardia Civil</t>
  </si>
  <si>
    <t>Administrador Abog. Estado Policía Nacional</t>
  </si>
  <si>
    <t>Administrador Abogacía Estado AEAT</t>
  </si>
  <si>
    <t>Administrador Abogacía Estado CCS</t>
  </si>
  <si>
    <t>Administrador Abogacía Estado FOGASA</t>
  </si>
  <si>
    <t>Administrador Abogado de Estado</t>
  </si>
  <si>
    <t>Administrador CAJG</t>
  </si>
  <si>
    <t>Administrador Fiscal</t>
  </si>
  <si>
    <t>Administrador Fiscalía Menores</t>
  </si>
  <si>
    <t>Administrador Gestion Accesos</t>
  </si>
  <si>
    <t>Administrador Graduado Social</t>
  </si>
  <si>
    <t>Administrador IML/Toxicologico</t>
  </si>
  <si>
    <t>Administrador OIP</t>
  </si>
  <si>
    <t>Administrador Procuradores</t>
  </si>
  <si>
    <t>Administrador Serv. Jur. Otros Organismos</t>
  </si>
  <si>
    <t>Administrador TGSS</t>
  </si>
  <si>
    <t>Administrador de Vigilancia Aduanera</t>
  </si>
  <si>
    <t>Fiscal de Menores</t>
  </si>
  <si>
    <t>Gestor Abog. Estado Guardia Civil</t>
  </si>
  <si>
    <t>Gestor Abogacía Estado AEAT</t>
  </si>
  <si>
    <t>Gestor Abogacía Estado CCS</t>
  </si>
  <si>
    <t>Gestor Abogacía Estado FOGASA</t>
  </si>
  <si>
    <t>Gestor Abogacía Estado SEPE</t>
  </si>
  <si>
    <t>Gestor Abogado Comunidad</t>
  </si>
  <si>
    <t>Gestor Abogado Estado</t>
  </si>
  <si>
    <t>Gestor TGSS</t>
  </si>
  <si>
    <t>Letrado Admon Justicia (Registro)</t>
  </si>
  <si>
    <t>Letrado Servicio Jurídico</t>
  </si>
  <si>
    <t>Oficial Habilitado</t>
  </si>
  <si>
    <t>Perito</t>
  </si>
  <si>
    <t>Personal Abogacía Estado CCS</t>
  </si>
  <si>
    <t>Personal Abogacía GC</t>
  </si>
  <si>
    <t>Personal Fiscalía Menores</t>
  </si>
  <si>
    <t>Personal Servicio Jurídico</t>
  </si>
  <si>
    <t>Sustituto Profesional</t>
  </si>
  <si>
    <t>Segundo Trimestre</t>
  </si>
  <si>
    <t>Castilla y León</t>
  </si>
  <si>
    <t>Castilla-La Mancha</t>
  </si>
  <si>
    <t>Ciudad Autónoma de Ceuta</t>
  </si>
  <si>
    <t>Ciudad Autónoma de Melilla</t>
  </si>
  <si>
    <t>Comunidad Valenciana</t>
  </si>
  <si>
    <t>Comunidad de Madrid</t>
  </si>
  <si>
    <t>Illes Balears</t>
  </si>
  <si>
    <t>Principado de Asturias</t>
  </si>
  <si>
    <t>Región de Murcia</t>
  </si>
  <si>
    <t>ADMINISTRADOR_BUZON_GEISER</t>
  </si>
  <si>
    <t>En el primer Trimestre</t>
  </si>
  <si>
    <t>En el Segundo Trimestre</t>
  </si>
  <si>
    <t>Tercer Trimestre</t>
  </si>
  <si>
    <t>En el Tercer Trimestre</t>
  </si>
  <si>
    <t>Fuente: Ministerio de Justicia</t>
  </si>
  <si>
    <t>Fuente</t>
  </si>
  <si>
    <t>Usuarios dados de alta en el trimestre</t>
  </si>
  <si>
    <t>Expedientes de seguimiento</t>
  </si>
  <si>
    <t>Escritos de trámite</t>
  </si>
  <si>
    <t>Escritos iniciadores</t>
  </si>
  <si>
    <t>Notificaciones</t>
  </si>
  <si>
    <t>Oficios</t>
  </si>
  <si>
    <t>Personaciones</t>
  </si>
  <si>
    <t>En este informe se refleja el número de usuarios o entidades dados de alta en la plataforma Lexnet que están activos y no dados de baja en el momento de ejecución del informe.</t>
  </si>
  <si>
    <t xml:space="preserve">En este informe se refleja el número de usuarios o entidades dados de alta en la plataforma Lexnet durante el periodo indicado y desglosados por su tipología. </t>
  </si>
  <si>
    <t>Se contemplan todas las altas realizadas, independientemente de si se han activado o dado de baja en la plataforma.</t>
  </si>
  <si>
    <t xml:space="preserve">Remisor telemático de expedientes administrativos. </t>
  </si>
  <si>
    <t xml:space="preserve">Estadísticas del intercambio de documentos entre el Ministerio de Justicia y los distintos organismos de la Administración Pública. </t>
  </si>
  <si>
    <t>Desglosados por la C. Autónoma del órgano judicial de destino del procedimiento.</t>
  </si>
  <si>
    <r>
      <rPr>
        <b/>
        <sz val="9"/>
        <color theme="1"/>
        <rFont val="Helvetica"/>
      </rPr>
      <t>Número personaciones</t>
    </r>
    <r>
      <rPr>
        <sz val="9"/>
        <color theme="1"/>
        <rFont val="Helvetica"/>
      </rPr>
      <t>: personaciones recibidas en los órganos judiciales desglosadas por comunidad autónoma del órgano judicial.</t>
    </r>
  </si>
  <si>
    <t>Número de oficios presentados por los órganos judiciales a la Administración Pública.</t>
  </si>
  <si>
    <t>Usuarios activos año 2025</t>
  </si>
  <si>
    <t>Etiquetas de fila</t>
  </si>
  <si>
    <t>Total 2025</t>
  </si>
  <si>
    <t>Suma de Número Usuarios/Entidades</t>
  </si>
  <si>
    <t>Total Entidades</t>
  </si>
  <si>
    <t>Total Usuarios</t>
  </si>
  <si>
    <t>Total Primer Trimestre</t>
  </si>
  <si>
    <t>Total Segundo Trimestre</t>
  </si>
  <si>
    <t>Total Tercer Trimestre</t>
  </si>
  <si>
    <t>Total general</t>
  </si>
  <si>
    <t>Suma de Número Escritos Trámite</t>
  </si>
  <si>
    <t>(Todas)</t>
  </si>
  <si>
    <t>Suma de Número Escritos Iniciadores Totales</t>
  </si>
  <si>
    <t>Suma de Número Escritos Iniciadores de Asunto</t>
  </si>
  <si>
    <t>Suma de Número Escritos Iniciadores de Ejecución</t>
  </si>
  <si>
    <t>Suma de Número Recursos Queja</t>
  </si>
  <si>
    <t>Suma de Número Partes Hospitalarios</t>
  </si>
  <si>
    <t>Suma de Número Atestados</t>
  </si>
  <si>
    <t>Suma de Número Recursos Revisión Sentencia Firme</t>
  </si>
  <si>
    <t>Suma de Número Escritos Iniciadores Juicio Rápido</t>
  </si>
  <si>
    <t>Suma de Número Personaciones</t>
  </si>
  <si>
    <t>Suma de Número Oficios</t>
  </si>
  <si>
    <t>Suma de Cargador Web</t>
  </si>
  <si>
    <t>Suma de GISS - API de Servicios de Cargador</t>
  </si>
  <si>
    <t>Suma de Inside - API de Servicios de Cargador</t>
  </si>
  <si>
    <t>Suma de Expedientes Totales</t>
  </si>
  <si>
    <t>Suma de Número Usuarios/ Entidades</t>
  </si>
  <si>
    <t>Cuarto Trimestre</t>
  </si>
  <si>
    <t>2025</t>
  </si>
  <si>
    <t>En el Cuarto Trimestre</t>
  </si>
  <si>
    <t>Total Cuarto Trimestre</t>
  </si>
  <si>
    <t>Total</t>
  </si>
  <si>
    <t>Total En el 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</si>
</sst>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Helvetica"/>
    </font>
    <font>
      <b/>
      <sz val="9"/>
      <color theme="1"/>
      <name val="Helvetica"/>
    </font>
    <font>
      <b/>
      <sz val="10"/>
      <color theme="1"/>
      <name val="Calibri"/>
      <family val="2"/>
    </font>
    <font>
      <sz val="12"/>
      <name val="Verdana"/>
      <family val="2"/>
    </font>
    <font>
      <u/>
      <sz val="11"/>
      <color theme="10"/>
      <name val="Calibri"/>
      <family val="2"/>
    </font>
    <font>
      <b/>
      <sz val="12"/>
      <color rgb="FF0070C0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  <font>
      <sz val="12"/>
      <color theme="3" tint="9.9978637043366805E-2"/>
      <name val="Verdana"/>
      <family val="2"/>
    </font>
    <font>
      <b/>
      <sz val="12"/>
      <color theme="3" tint="9.9978637043366805E-2"/>
      <name val="Verdana"/>
      <family val="2"/>
    </font>
    <font>
      <sz val="11"/>
      <color theme="3" tint="9.9978637043366805E-2"/>
      <name val="Aptos Narrow"/>
      <family val="2"/>
      <scheme val="minor"/>
    </font>
    <font>
      <b/>
      <i/>
      <sz val="12"/>
      <color theme="3" tint="9.9978637043366805E-2"/>
      <name val="Verdana"/>
      <family val="2"/>
    </font>
    <font>
      <sz val="11"/>
      <color theme="0"/>
      <name val="Calibri"/>
      <family val="2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theme="3" tint="0.249977111117893"/>
      </patternFill>
    </fill>
    <fill>
      <patternFill patternType="solid">
        <fgColor rgb="FF0070C0"/>
        <bgColor theme="3" tint="0.249977111117893"/>
      </patternFill>
    </fill>
  </fills>
  <borders count="3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/>
      <bottom style="thin">
        <color theme="0" tint="-0.14996795556505021"/>
      </bottom>
      <diagonal/>
    </border>
    <border>
      <left/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ck">
        <color theme="0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3" tint="0.24994659260841701"/>
      </right>
      <top style="thick">
        <color theme="0"/>
      </top>
      <bottom style="thin">
        <color theme="4"/>
      </bottom>
      <diagonal/>
    </border>
    <border>
      <left style="thin">
        <color theme="3" tint="0.24994659260841701"/>
      </left>
      <right style="thin">
        <color theme="3" tint="0.24994659260841701"/>
      </right>
      <top style="thick">
        <color theme="0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5" fillId="3" borderId="0" xfId="0" applyFont="1" applyFill="1"/>
    <xf numFmtId="0" fontId="7" fillId="3" borderId="0" xfId="1" applyFont="1" applyFill="1" applyBorder="1" applyAlignment="1" applyProtection="1"/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2" applyFont="1" applyFill="1"/>
    <xf numFmtId="0" fontId="1" fillId="3" borderId="0" xfId="2" applyFill="1"/>
    <xf numFmtId="0" fontId="0" fillId="0" borderId="2" xfId="0" applyBorder="1"/>
    <xf numFmtId="0" fontId="4" fillId="0" borderId="3" xfId="0" applyFont="1" applyBorder="1" applyAlignment="1">
      <alignment horizontal="left" vertical="top"/>
    </xf>
    <xf numFmtId="0" fontId="0" fillId="0" borderId="4" xfId="0" applyBorder="1"/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3" xfId="0" applyBorder="1"/>
    <xf numFmtId="0" fontId="0" fillId="0" borderId="1" xfId="0" applyBorder="1"/>
    <xf numFmtId="0" fontId="2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2" fillId="0" borderId="4" xfId="0" applyFont="1" applyBorder="1"/>
    <xf numFmtId="0" fontId="12" fillId="0" borderId="3" xfId="0" applyFont="1" applyBorder="1"/>
    <xf numFmtId="0" fontId="13" fillId="0" borderId="3" xfId="0" applyFont="1" applyBorder="1" applyAlignment="1">
      <alignment horizontal="center"/>
    </xf>
    <xf numFmtId="0" fontId="14" fillId="2" borderId="17" xfId="0" applyFont="1" applyFill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3" fontId="16" fillId="0" borderId="6" xfId="0" applyNumberFormat="1" applyFont="1" applyBorder="1"/>
    <xf numFmtId="0" fontId="16" fillId="0" borderId="6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/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3" xfId="0" applyFont="1" applyBorder="1"/>
    <xf numFmtId="3" fontId="16" fillId="0" borderId="7" xfId="0" applyNumberFormat="1" applyFont="1" applyBorder="1"/>
    <xf numFmtId="0" fontId="15" fillId="2" borderId="5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3" fontId="16" fillId="0" borderId="6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/>
    </xf>
    <xf numFmtId="0" fontId="15" fillId="2" borderId="22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15" fillId="2" borderId="23" xfId="0" applyFont="1" applyFill="1" applyBorder="1" applyAlignment="1">
      <alignment horizontal="center" vertical="center" wrapText="1"/>
    </xf>
    <xf numFmtId="0" fontId="19" fillId="3" borderId="0" xfId="2" applyFont="1" applyFill="1"/>
    <xf numFmtId="0" fontId="20" fillId="3" borderId="0" xfId="1" applyFont="1" applyFill="1" applyAlignment="1" applyProtection="1">
      <alignment vertical="center"/>
    </xf>
    <xf numFmtId="0" fontId="20" fillId="3" borderId="0" xfId="1" applyFont="1" applyFill="1" applyAlignment="1" applyProtection="1"/>
    <xf numFmtId="0" fontId="21" fillId="3" borderId="0" xfId="0" applyFont="1" applyFill="1"/>
    <xf numFmtId="0" fontId="21" fillId="3" borderId="0" xfId="2" applyFont="1" applyFill="1"/>
    <xf numFmtId="0" fontId="22" fillId="3" borderId="0" xfId="0" applyFont="1" applyFill="1"/>
    <xf numFmtId="3" fontId="0" fillId="0" borderId="0" xfId="0" applyNumberFormat="1"/>
    <xf numFmtId="3" fontId="0" fillId="4" borderId="0" xfId="0" applyNumberFormat="1" applyFill="1"/>
    <xf numFmtId="0" fontId="0" fillId="2" borderId="0" xfId="0" applyFill="1"/>
    <xf numFmtId="0" fontId="15" fillId="5" borderId="24" xfId="0" applyFont="1" applyFill="1" applyBorder="1" applyAlignment="1">
      <alignment horizontal="center"/>
    </xf>
    <xf numFmtId="0" fontId="15" fillId="5" borderId="24" xfId="0" applyFont="1" applyFill="1" applyBorder="1"/>
    <xf numFmtId="3" fontId="15" fillId="5" borderId="24" xfId="0" applyNumberFormat="1" applyFont="1" applyFill="1" applyBorder="1"/>
    <xf numFmtId="0" fontId="23" fillId="5" borderId="25" xfId="0" applyFont="1" applyFill="1" applyBorder="1" applyAlignment="1">
      <alignment horizontal="center"/>
    </xf>
    <xf numFmtId="0" fontId="23" fillId="5" borderId="25" xfId="0" applyFont="1" applyFill="1" applyBorder="1"/>
    <xf numFmtId="3" fontId="23" fillId="5" borderId="25" xfId="0" applyNumberFormat="1" applyFont="1" applyFill="1" applyBorder="1"/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vertical="center"/>
    </xf>
    <xf numFmtId="3" fontId="15" fillId="2" borderId="28" xfId="0" applyNumberFormat="1" applyFont="1" applyFill="1" applyBorder="1" applyAlignment="1">
      <alignment vertical="center"/>
    </xf>
    <xf numFmtId="0" fontId="16" fillId="0" borderId="29" xfId="0" applyFont="1" applyBorder="1" applyAlignment="1">
      <alignment horizontal="center"/>
    </xf>
    <xf numFmtId="0" fontId="16" fillId="0" borderId="29" xfId="0" applyFont="1" applyBorder="1"/>
    <xf numFmtId="3" fontId="16" fillId="0" borderId="29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 vertical="top" wrapText="1"/>
    </xf>
    <xf numFmtId="3" fontId="0" fillId="2" borderId="0" xfId="0" applyNumberFormat="1" applyFill="1"/>
    <xf numFmtId="0" fontId="16" fillId="0" borderId="30" xfId="0" applyFont="1" applyBorder="1" applyAlignment="1">
      <alignment horizontal="center"/>
    </xf>
    <xf numFmtId="0" fontId="16" fillId="0" borderId="30" xfId="0" applyFont="1" applyBorder="1"/>
    <xf numFmtId="3" fontId="16" fillId="0" borderId="30" xfId="0" applyNumberFormat="1" applyFont="1" applyBorder="1"/>
    <xf numFmtId="1" fontId="0" fillId="0" borderId="0" xfId="0" applyNumberFormat="1"/>
    <xf numFmtId="1" fontId="0" fillId="4" borderId="0" xfId="0" applyNumberFormat="1" applyFill="1"/>
    <xf numFmtId="0" fontId="16" fillId="0" borderId="29" xfId="0" applyFont="1" applyBorder="1" applyAlignment="1">
      <alignment horizontal="center" vertical="center"/>
    </xf>
    <xf numFmtId="0" fontId="0" fillId="4" borderId="0" xfId="0" applyFill="1"/>
    <xf numFmtId="0" fontId="0" fillId="6" borderId="0" xfId="0" applyFill="1"/>
    <xf numFmtId="3" fontId="0" fillId="7" borderId="0" xfId="0" applyNumberFormat="1" applyFill="1"/>
    <xf numFmtId="0" fontId="0" fillId="8" borderId="0" xfId="0" applyFill="1"/>
    <xf numFmtId="0" fontId="0" fillId="7" borderId="0" xfId="0" applyFill="1"/>
    <xf numFmtId="3" fontId="16" fillId="0" borderId="29" xfId="0" applyNumberFormat="1" applyFont="1" applyBorder="1" applyAlignment="1">
      <alignment horizontal="center"/>
    </xf>
    <xf numFmtId="0" fontId="0" fillId="2" borderId="0" xfId="0" pivotButton="1" applyFill="1"/>
    <xf numFmtId="0" fontId="17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3" fontId="17" fillId="2" borderId="17" xfId="0" applyNumberFormat="1" applyFont="1" applyFill="1" applyBorder="1" applyAlignment="1">
      <alignment vertical="center"/>
    </xf>
    <xf numFmtId="0" fontId="18" fillId="3" borderId="0" xfId="0" applyFont="1" applyFill="1"/>
    <xf numFmtId="0" fontId="0" fillId="3" borderId="4" xfId="0" applyFill="1" applyBorder="1"/>
    <xf numFmtId="0" fontId="15" fillId="3" borderId="31" xfId="0" applyFont="1" applyFill="1" applyBorder="1" applyAlignment="1">
      <alignment horizontal="center" vertical="center" wrapText="1"/>
    </xf>
    <xf numFmtId="3" fontId="16" fillId="3" borderId="0" xfId="0" applyNumberFormat="1" applyFont="1" applyFill="1"/>
    <xf numFmtId="3" fontId="15" fillId="3" borderId="0" xfId="0" applyNumberFormat="1" applyFont="1" applyFill="1"/>
    <xf numFmtId="3" fontId="23" fillId="3" borderId="0" xfId="0" applyNumberFormat="1" applyFont="1" applyFill="1"/>
    <xf numFmtId="3" fontId="15" fillId="3" borderId="0" xfId="0" applyNumberFormat="1" applyFont="1" applyFill="1" applyAlignment="1">
      <alignment vertical="center"/>
    </xf>
    <xf numFmtId="3" fontId="15" fillId="2" borderId="27" xfId="0" applyNumberFormat="1" applyFont="1" applyFill="1" applyBorder="1" applyAlignment="1">
      <alignment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vertical="center"/>
    </xf>
    <xf numFmtId="3" fontId="15" fillId="2" borderId="33" xfId="0" applyNumberFormat="1" applyFont="1" applyFill="1" applyBorder="1" applyAlignment="1">
      <alignment vertical="center"/>
    </xf>
    <xf numFmtId="0" fontId="15" fillId="2" borderId="2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</cellXfs>
  <cellStyles count="3">
    <cellStyle name="Hipervínculo" xfId="1" builtinId="8"/>
    <cellStyle name="Normal" xfId="0" builtinId="0"/>
    <cellStyle name="Normal 2" xfId="2" xr:uid="{BB8FA561-0359-40BC-A123-A2151757C005}"/>
  </cellStyles>
  <dxfs count="153"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ill>
        <patternFill patternType="solid">
          <fgColor indexed="64"/>
          <bgColor theme="3" tint="0.249977111117893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fgColor theme="3" tint="0.249977111117893"/>
        </patternFill>
      </fill>
    </dxf>
    <dxf>
      <fill>
        <patternFill>
          <fgColor theme="3" tint="0.249977111117893"/>
        </patternFill>
      </fill>
    </dxf>
    <dxf>
      <fill>
        <patternFill>
          <fgColor theme="3" tint="0.249977111117893"/>
        </patternFill>
      </fill>
    </dxf>
    <dxf>
      <fill>
        <patternFill>
          <fgColor theme="3" tint="0.249977111117893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numFmt numFmtId="1" formatCode="0"/>
    </dxf>
    <dxf>
      <numFmt numFmtId="3" formatCode="#,##0"/>
      <fill>
        <patternFill patternType="solid">
          <fgColor indexed="64"/>
          <bgColor theme="3" tint="0.89999084444715716"/>
        </patternFill>
      </fill>
    </dxf>
    <dxf>
      <numFmt numFmtId="3" formatCode="#,##0"/>
      <fill>
        <patternFill patternType="solid">
          <fgColor indexed="64"/>
          <bgColor theme="3" tint="0.89999084444715716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89999084444715716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theme="3" tint="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752475</xdr:colOff>
      <xdr:row>9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884AD79-C0D7-4663-88C3-574902BDA3B0}"/>
            </a:ext>
          </a:extLst>
        </xdr:cNvPr>
        <xdr:cNvSpPr/>
      </xdr:nvSpPr>
      <xdr:spPr>
        <a:xfrm>
          <a:off x="0" y="0"/>
          <a:ext cx="13239750" cy="1743075"/>
        </a:xfrm>
        <a:prstGeom prst="roundRect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Estadística de uso  de LexNET</a:t>
          </a:r>
        </a:p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Año </a:t>
          </a:r>
          <a:r>
            <a:rPr lang="es-ES" sz="20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s-ES" sz="2000"/>
        </a:p>
      </xdr:txBody>
    </xdr:sp>
    <xdr:clientData/>
  </xdr:twoCellAnchor>
  <xdr:twoCellAnchor editAs="oneCell">
    <xdr:from>
      <xdr:col>0</xdr:col>
      <xdr:colOff>171450</xdr:colOff>
      <xdr:row>0</xdr:row>
      <xdr:rowOff>104775</xdr:rowOff>
    </xdr:from>
    <xdr:to>
      <xdr:col>1</xdr:col>
      <xdr:colOff>504825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E21D925-0CFE-435D-BB08-E3F8282D7C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16" t="1" r="21724" b="1418"/>
        <a:stretch/>
      </xdr:blipFill>
      <xdr:spPr>
        <a:xfrm>
          <a:off x="171450" y="104775"/>
          <a:ext cx="1095375" cy="1323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28575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CE079-2710-4315-A34B-464D81D33923}"/>
            </a:ext>
          </a:extLst>
        </xdr:cNvPr>
        <xdr:cNvSpPr/>
      </xdr:nvSpPr>
      <xdr:spPr>
        <a:xfrm>
          <a:off x="10315575" y="466725"/>
          <a:ext cx="790575" cy="52493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9</xdr:col>
      <xdr:colOff>38100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90DD2-77C0-4DEC-AD37-6804FBE707D4}"/>
            </a:ext>
          </a:extLst>
        </xdr:cNvPr>
        <xdr:cNvSpPr/>
      </xdr:nvSpPr>
      <xdr:spPr>
        <a:xfrm>
          <a:off x="6096000" y="228600"/>
          <a:ext cx="80010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0</xdr:row>
      <xdr:rowOff>190500</xdr:rowOff>
    </xdr:from>
    <xdr:to>
      <xdr:col>8</xdr:col>
      <xdr:colOff>687915</xdr:colOff>
      <xdr:row>3</xdr:row>
      <xdr:rowOff>77258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45BA2-34C1-4D5E-8969-C25FFEC8EA92}"/>
            </a:ext>
          </a:extLst>
        </xdr:cNvPr>
        <xdr:cNvSpPr/>
      </xdr:nvSpPr>
      <xdr:spPr>
        <a:xfrm>
          <a:off x="11220450" y="1905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2</xdr:row>
      <xdr:rowOff>315383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0589-F3DA-494A-BF83-63E7E5724DB5}"/>
            </a:ext>
          </a:extLst>
        </xdr:cNvPr>
        <xdr:cNvSpPr/>
      </xdr:nvSpPr>
      <xdr:spPr>
        <a:xfrm>
          <a:off x="59531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716490</xdr:colOff>
      <xdr:row>4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7E5BD-9F08-4BEC-9140-C2A347EE833F}"/>
            </a:ext>
          </a:extLst>
        </xdr:cNvPr>
        <xdr:cNvSpPr/>
      </xdr:nvSpPr>
      <xdr:spPr>
        <a:xfrm>
          <a:off x="13449300" y="4572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3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73558-428F-43BD-B84E-BB853F87EF0F}"/>
            </a:ext>
          </a:extLst>
        </xdr:cNvPr>
        <xdr:cNvSpPr/>
      </xdr:nvSpPr>
      <xdr:spPr>
        <a:xfrm>
          <a:off x="60293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</xdr:rowOff>
    </xdr:from>
    <xdr:to>
      <xdr:col>5</xdr:col>
      <xdr:colOff>666750</xdr:colOff>
      <xdr:row>3</xdr:row>
      <xdr:rowOff>133351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69C56A-59D4-4B14-A724-A1BF77CD68D5}"/>
            </a:ext>
          </a:extLst>
        </xdr:cNvPr>
        <xdr:cNvSpPr/>
      </xdr:nvSpPr>
      <xdr:spPr>
        <a:xfrm>
          <a:off x="5676900" y="266701"/>
          <a:ext cx="666750" cy="51435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819150</xdr:colOff>
      <xdr:row>4</xdr:row>
      <xdr:rowOff>104775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AB309-BCCB-40AA-96AD-A8DD513AAB55}"/>
            </a:ext>
          </a:extLst>
        </xdr:cNvPr>
        <xdr:cNvSpPr/>
      </xdr:nvSpPr>
      <xdr:spPr>
        <a:xfrm>
          <a:off x="9363075" y="466725"/>
          <a:ext cx="819150" cy="485775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809625</xdr:colOff>
      <xdr:row>3</xdr:row>
      <xdr:rowOff>28575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2BFF2-97E8-4FDE-A660-17A19B42C69D}"/>
            </a:ext>
          </a:extLst>
        </xdr:cNvPr>
        <xdr:cNvSpPr/>
      </xdr:nvSpPr>
      <xdr:spPr>
        <a:xfrm>
          <a:off x="8629650" y="266700"/>
          <a:ext cx="809625" cy="57150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isco Javier Patón Cubo" refreshedDate="46041.349439699072" createdVersion="8" refreshedVersion="8" minRefreshableVersion="3" recordCount="76" xr:uid="{FD4EA359-CE19-4620-8994-E8D96FB826B7}">
  <cacheSource type="worksheet">
    <worksheetSource name="Tabla1"/>
  </cacheSource>
  <cacheFields count="4">
    <cacheField name="Año" numFmtId="0">
      <sharedItems containsSemiMixedTypes="0" containsString="0" containsNumber="1" containsInteger="1" minValue="2025" maxValue="2025" count="1">
        <n v="2025"/>
      </sharedItems>
    </cacheField>
    <cacheField name="Trimestre" numFmtId="0">
      <sharedItems count="4">
        <s v="Primer Trimestre"/>
        <s v="Segundo Trimestre"/>
        <s v="Tercer Trimestre"/>
        <s v="Cuarto Trimestre"/>
      </sharedItems>
    </cacheField>
    <cacheField name="CCAA Órgano Judicial" numFmtId="0">
      <sharedItems count="19">
        <s v="ANDALUCÍA"/>
        <s v="ARAGÓN"/>
        <s v="ASTURIAS"/>
        <s v="AUDIENCIA NACIONAL"/>
        <s v="C. DE MADRID"/>
        <s v="C. LA MANCHA"/>
        <s v="C. VALENCIANA"/>
        <s v="C. Y LEÓN"/>
        <s v="C.F. DE NAVARRA"/>
        <s v="CANARIAS"/>
        <s v="CATALUÑA"/>
        <s v="CEUTA"/>
        <s v="EXTREMADURA"/>
        <s v="GALICIA"/>
        <s v="I.BALEARS"/>
        <s v="LA RIOJA"/>
        <s v="MELILLA"/>
        <s v="R. DE MURCIA"/>
        <s v="TRIBUNAL SUPREMO"/>
      </sharedItems>
    </cacheField>
    <cacheField name="Número Escritos Trámite" numFmtId="3">
      <sharedItems containsSemiMixedTypes="0" containsString="0" containsNumber="1" containsInteger="1" minValue="5" maxValue="12662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isco Javier Patón Cubo" refreshedDate="46041.350953240741" createdVersion="8" refreshedVersion="8" minRefreshableVersion="3" recordCount="83" xr:uid="{5018C80A-AECC-4815-BA2F-2CD12448667E}">
  <cacheSource type="worksheet">
    <worksheetSource name="Tabla2"/>
  </cacheSource>
  <cacheFields count="11">
    <cacheField name="Año" numFmtId="0">
      <sharedItems containsSemiMixedTypes="0" containsString="0" containsNumber="1" containsInteger="1" minValue="2025" maxValue="2025" count="1">
        <n v="2025"/>
      </sharedItems>
    </cacheField>
    <cacheField name="Trimestre" numFmtId="0">
      <sharedItems count="4">
        <s v="Primer Trimestre"/>
        <s v="Segundo Trimestre"/>
        <s v="Tercer Trimestre"/>
        <s v="Cuarto Trimestre"/>
      </sharedItems>
    </cacheField>
    <cacheField name="CCAA Órgano Judicial" numFmtId="0">
      <sharedItems count="21">
        <s v="ANDALUCÍA"/>
        <s v="ARAGÓN"/>
        <s v="ASTURIAS"/>
        <s v="AUDIENCIA NACIONAL"/>
        <s v="C. DE MADRID"/>
        <s v="C. LA MANCHA"/>
        <s v="C. VALENCIANA"/>
        <s v="C. Y LEÓN"/>
        <s v="C.F. DE NAVARRA"/>
        <s v="CANARIAS"/>
        <s v="CANTABRIA"/>
        <s v="CATALUÑA"/>
        <s v="CEUTA"/>
        <s v="EXTREMADURA"/>
        <s v="GALICIA"/>
        <s v="I.BALEARS"/>
        <s v="LA RIOJA"/>
        <s v="MELILLA"/>
        <s v="PAÍS VASCO"/>
        <s v="R. DE MURCIA"/>
        <s v="TRIBUNAL SUPREMO"/>
      </sharedItems>
    </cacheField>
    <cacheField name="Número Escritos Iniciadores Totales" numFmtId="3">
      <sharedItems containsSemiMixedTypes="0" containsString="0" containsNumber="1" containsInteger="1" minValue="2" maxValue="361734"/>
    </cacheField>
    <cacheField name="Número Escritos Iniciadores de Asunto" numFmtId="3">
      <sharedItems containsSemiMixedTypes="0" containsString="0" containsNumber="1" containsInteger="1" minValue="0" maxValue="252888"/>
    </cacheField>
    <cacheField name="Número Escritos Iniciadores de Ejecución" numFmtId="3">
      <sharedItems containsSemiMixedTypes="0" containsString="0" containsNumber="1" containsInteger="1" minValue="0" maxValue="38706"/>
    </cacheField>
    <cacheField name="Número Recursos Queja" numFmtId="3">
      <sharedItems containsSemiMixedTypes="0" containsString="0" containsNumber="1" containsInteger="1" minValue="0" maxValue="318"/>
    </cacheField>
    <cacheField name="Número Partes Hospitalarios" numFmtId="3">
      <sharedItems containsSemiMixedTypes="0" containsString="0" containsNumber="1" containsInteger="1" minValue="0" maxValue="27946"/>
    </cacheField>
    <cacheField name="Número Atestados" numFmtId="3">
      <sharedItems containsSemiMixedTypes="0" containsString="0" containsNumber="1" containsInteger="1" minValue="0" maxValue="60844"/>
    </cacheField>
    <cacheField name="Número Recursos Revisión Sentencia Firme" numFmtId="3">
      <sharedItems containsSemiMixedTypes="0" containsString="0" containsNumber="1" containsInteger="1" minValue="0" maxValue="11"/>
    </cacheField>
    <cacheField name="Número Escritos Iniciadores Juicio Rápido" numFmtId="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isco Javier Patón Cubo" refreshedDate="46041.351647453703" createdVersion="8" refreshedVersion="8" minRefreshableVersion="3" recordCount="70" xr:uid="{36A4D380-4F6E-4540-B312-1D6200C7B6F9}">
  <cacheSource type="worksheet">
    <worksheetSource name="Tabla3"/>
  </cacheSource>
  <cacheFields count="4">
    <cacheField name="Año" numFmtId="0">
      <sharedItems containsSemiMixedTypes="0" containsString="0" containsNumber="1" containsInteger="1" minValue="2025" maxValue="2025" count="1">
        <n v="2025"/>
      </sharedItems>
    </cacheField>
    <cacheField name="Trimestre" numFmtId="0">
      <sharedItems count="4">
        <s v="Primer Trimestre"/>
        <s v="Segundo Trimestre"/>
        <s v="Tercer Trimestre"/>
        <s v="Cuarto Trimestre"/>
      </sharedItems>
    </cacheField>
    <cacheField name="CCAA Órgano Judicial" numFmtId="0">
      <sharedItems count="18">
        <s v="ANDALUCÍA"/>
        <s v="ARAGÓN"/>
        <s v="ASTURIAS"/>
        <s v="AUDIENCIA NACIONAL"/>
        <s v="C. DE MADRID"/>
        <s v="C. LA MANCHA"/>
        <s v="C. VALENCIANA"/>
        <s v="C. Y LEÓN"/>
        <s v="CANARIAS"/>
        <s v="CATALUÑA"/>
        <s v="CEUTA"/>
        <s v="EXTREMADURA"/>
        <s v="GALICIA"/>
        <s v="I.BALEARS"/>
        <s v="LA RIOJA"/>
        <s v="MELILLA"/>
        <s v="R. DE MURCIA"/>
        <s v="TRIBUNAL SUPREMO"/>
      </sharedItems>
    </cacheField>
    <cacheField name="Número Personaciones" numFmtId="3">
      <sharedItems containsSemiMixedTypes="0" containsString="0" containsNumber="1" containsInteger="1" minValue="1" maxValue="245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isco Javier Patón Cubo" refreshedDate="46041.351954745369" createdVersion="8" refreshedVersion="8" minRefreshableVersion="3" recordCount="60" xr:uid="{5CAA57C9-080A-42C9-82E8-76F18B8F64C0}">
  <cacheSource type="worksheet">
    <worksheetSource name="Tabla4"/>
  </cacheSource>
  <cacheFields count="4">
    <cacheField name="Año" numFmtId="0">
      <sharedItems containsSemiMixedTypes="0" containsString="0" containsNumber="1" containsInteger="1" minValue="2025" maxValue="2025" count="1">
        <n v="2025"/>
      </sharedItems>
    </cacheField>
    <cacheField name="Trimestre" numFmtId="0">
      <sharedItems count="4">
        <s v="Primer Trimestre"/>
        <s v="Segundo Trimestre"/>
        <s v="Tercer Trimestre"/>
        <s v="Cuarto Trimestre"/>
      </sharedItems>
    </cacheField>
    <cacheField name="CCAA Órgano Judicial" numFmtId="0">
      <sharedItems count="15">
        <s v="ASTURIAS"/>
        <s v="AUDIENCIA NACIONAL"/>
        <s v="C. DE MADRID"/>
        <s v="C. LA MANCHA"/>
        <s v="C. VALENCIANA"/>
        <s v="C. Y LEÓN"/>
        <s v="CANARIAS"/>
        <s v="CEUTA"/>
        <s v="EXTREMADURA"/>
        <s v="GALICIA"/>
        <s v="I.BALEARS"/>
        <s v="LA RIOJA"/>
        <s v="MELILLA"/>
        <s v="R. DE MURCIA"/>
        <s v="TRIBUNAL SUPREMO"/>
      </sharedItems>
    </cacheField>
    <cacheField name="Número Oficios" numFmtId="3">
      <sharedItems containsSemiMixedTypes="0" containsString="0" containsNumber="1" containsInteger="1" minValue="245" maxValue="115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isco Javier Patón Cubo" refreshedDate="46041.353293055552" createdVersion="8" refreshedVersion="8" minRefreshableVersion="3" recordCount="55" xr:uid="{03380885-2867-4F89-BDBA-84238CCFF174}">
  <cacheSource type="worksheet">
    <worksheetSource name="Tabla6"/>
  </cacheSource>
  <cacheFields count="7">
    <cacheField name="Año Petición" numFmtId="0">
      <sharedItems containsMixedTypes="1" containsNumber="1" containsInteger="1" minValue="2025" maxValue="2025"/>
    </cacheField>
    <cacheField name="Trimestre Petición" numFmtId="0">
      <sharedItems count="4">
        <s v="Primer Trimestre"/>
        <s v="Segundo Trimestre"/>
        <s v="Tercer Trimestre"/>
        <s v="Cuarto Trimestre"/>
      </sharedItems>
    </cacheField>
    <cacheField name="C. Autónoma" numFmtId="0">
      <sharedItems count="25">
        <s v="Andalucía"/>
        <s v="Asturias"/>
        <s v="Audiencia Nacional"/>
        <s v="C. La Mancha"/>
        <s v="C. Valenciana"/>
        <s v="C. de Madrid"/>
        <s v="C. y León"/>
        <s v="Ceuta"/>
        <s v="Extremadura"/>
        <s v="Fiscalía Europea"/>
        <s v="Galicia"/>
        <s v="I.Balears"/>
        <s v="La Rioja"/>
        <s v="Melilla"/>
        <s v="R. de Murcia"/>
        <s v="Tribunal Supremo"/>
        <s v="Castilla y León"/>
        <s v="Castilla-La Mancha"/>
        <s v="Ciudad Autónoma de Ceuta"/>
        <s v="Ciudad Autónoma de Melilla"/>
        <s v="Comunidad Valenciana"/>
        <s v="Comunidad de Madrid"/>
        <s v="Illes Balears"/>
        <s v="Principado de Asturias"/>
        <s v="Región de Murcia"/>
      </sharedItems>
    </cacheField>
    <cacheField name="Cargador Web" numFmtId="3">
      <sharedItems containsString="0" containsBlank="1" containsNumber="1" containsInteger="1" minValue="1" maxValue="782"/>
    </cacheField>
    <cacheField name="GISS - API de Servicios de Cargador" numFmtId="3">
      <sharedItems containsString="0" containsBlank="1" containsNumber="1" containsInteger="1" minValue="24" maxValue="5054"/>
    </cacheField>
    <cacheField name="Inside - API de Servicios de Cargador" numFmtId="3">
      <sharedItems containsSemiMixedTypes="0" containsString="0" containsNumber="1" containsInteger="1" minValue="2" maxValue="11710"/>
    </cacheField>
    <cacheField name="Expedientes Totales" numFmtId="3">
      <sharedItems containsSemiMixedTypes="0" containsString="0" containsNumber="1" containsInteger="1" minValue="2" maxValue="146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isco Javier Patón Cubo" refreshedDate="46041.354918634257" createdVersion="8" refreshedVersion="8" minRefreshableVersion="3" recordCount="295" xr:uid="{8FCF79EA-B695-42EA-A85B-42CFE55A5BD5}">
  <cacheSource type="worksheet">
    <worksheetSource name="Tabla7"/>
  </cacheSource>
  <cacheFields count="5">
    <cacheField name="Año Alta" numFmtId="0">
      <sharedItems containsSemiMixedTypes="0" containsString="0" containsNumber="1" containsInteger="1" minValue="2025" maxValue="2025" count="1">
        <n v="2025"/>
      </sharedItems>
    </cacheField>
    <cacheField name="Trimestre Alta" numFmtId="0">
      <sharedItems count="4">
        <s v="Primer Trimestre"/>
        <s v="Segundo Trimestre"/>
        <s v="Tercer Trimestre"/>
        <s v="Cuarto Trimestre"/>
      </sharedItems>
    </cacheField>
    <cacheField name="Clasificación" numFmtId="0">
      <sharedItems count="2">
        <s v="Entidades"/>
        <s v="Usuarios"/>
      </sharedItems>
    </cacheField>
    <cacheField name="Tipología" numFmtId="0">
      <sharedItems count="98">
        <s v="Asesoría Jurídica Ayuntamiento"/>
        <s v="Fuerzas y Cuerpos de Seguridad - Policía Local"/>
        <s v="Hospitales y Centros hospitalarios - Hospitales Privados"/>
        <s v="Hospitales y Centros hospitalarios - Hospitales Públicos"/>
        <s v="Instituciones Penitenciarias - Centro Penitenciarios"/>
        <s v="Ministerio Fiscal"/>
        <s v="Organo Judicial"/>
        <s v="Otros Organismos"/>
        <s v="Serv. Jur. Universidades"/>
        <s v="Abogado"/>
        <s v="Abogado de Comunidad/Personal autorizado"/>
        <s v="Abogado del Estado sustituto Guardia Civil"/>
        <s v="Abogado del Estado sustituto Policía Nacional"/>
        <s v="Abogado del Estado sustituto de FOGASA"/>
        <s v="Abogado del Estado sustituto del SEPE"/>
        <s v="Abogado del Estado/Personal Autorizado"/>
        <s v="Admin. Cortes Generales/Asambleas Legislativas"/>
        <s v="Administrador AAPP"/>
        <s v="Administrador Abogacía Estado del SEPE"/>
        <s v="Administrador Abogado Comunidad"/>
        <s v="Administrador Abogado Seguridad Social"/>
        <s v="Administrador Abogados"/>
        <s v="Administrador Asesoría Jurídica Ayto"/>
        <s v="Administrador Colegios Profesionales"/>
        <s v="Administrador Concursal"/>
        <s v="Administrador Delegación de Procuradores"/>
        <s v="Administrador FyCS"/>
        <s v="Administrador Hospitales y Centros sanitarios"/>
        <s v="Administrador Instituciones Penitenciarias"/>
        <s v="Administrador Otros Organismos"/>
        <s v="Administrador Serv. Jur. Universidad"/>
        <s v="Administrador de Organos Judiciales"/>
        <s v="Facultativo Hospitales y Centros sanitarios"/>
        <s v="Facultativo-colaborador IML/Toxicológico"/>
        <s v="Fiscal"/>
        <s v="Gestor Asesoría Jurídica Ayto"/>
        <s v="Gestor del SJSS"/>
        <s v="Graduado Social"/>
        <s v="Juez eCodex"/>
        <s v="Letrado Admon Justicia"/>
        <s v="Letrado Ayuntamiento"/>
        <s v="Letrado Serv. Jur. Dip. Prov./Cons. Ins./Cabildo"/>
        <s v="Letrado Serv. Jur. Otros Organismos"/>
        <s v="Letrado Serv. Jur. Universidad"/>
        <s v="Letrado de la Seguridad Social"/>
        <s v="Letrado de la Seguridad Social/TGSS"/>
        <s v="Oficial Designado"/>
        <s v="Oficial Fiscal"/>
        <s v="Oficial de Reparto"/>
        <s v="Oficial Órgano"/>
        <s v="Personal Abogacía Comunidad"/>
        <s v="Personal Abogacía Estado AEAT"/>
        <s v="Personal Autorizado"/>
        <s v="Personal Centro Penitenciario"/>
        <s v="Personal Colegios Profesionales"/>
        <s v="Personal Habilitado TGSS"/>
        <s v="Personal Habilitado del SJSS"/>
        <s v="Personal Hospitales y Centros sanitarios"/>
        <s v="Personal Serv. Jur. Dip. Prov./Cons. Ins./Cabildo"/>
        <s v="Personal Serv. Jur. Otros Organismos"/>
        <s v="Personal Serv. Jur. Universidad"/>
        <s v="Personal administrativo IML/Toxicológico"/>
        <s v="Personal autorizado CAJG"/>
        <s v="Personal autorizado Institución Penitenciaria"/>
        <s v="Personal de la Abogacía FOGASA"/>
        <s v="Personal de la Abogacía del Estado"/>
        <s v="Personal de la Abogacía del Estado del SEPE"/>
        <s v="Personal del Servicio"/>
        <s v="Personal del Servicio sólo escritos"/>
        <s v="Personal hospitales IIPP"/>
        <s v="Procurador"/>
        <s v="Profesional FyCS"/>
        <s v="Profesional de Vigilancia Aduanera"/>
        <s v="Responsable Centro Penitenciario"/>
        <s v="Responsable de la CAJG"/>
        <s v="Responsable del Servicio"/>
        <s v="Fuerzas y Cuerpos de Seguridad - CNP"/>
        <s v="Fuerzas y Cuerpos de Seguridad - Guardia Civil"/>
        <s v="Hospitales y Centros hospitalarios - Att Primaria Pública"/>
        <s v="Serv. Jur. Otros Organismos"/>
        <s v="ADMINISTRADOR_BUZON_GEISER"/>
        <s v="Administrador Serv. Jur. Otros Organismos"/>
        <s v="Administrador de Vigilancia Aduanera"/>
        <s v="Gestor Abogacía Estado AEAT"/>
        <s v="Gestor Abogacía Estado SEPE"/>
        <s v="Gestor TGSS"/>
        <s v="Personal Abogacía GC"/>
        <s v="Personal Servicio Jurídico"/>
        <s v="Admin. Serv. Jur. Dip. Prov./Cons. Ins./Cabildo"/>
        <s v="Administrador CAJG"/>
        <s v="Administrador Fiscal"/>
        <s v="Administrador Procuradores"/>
        <s v="Gestor Abogado Estado"/>
        <s v="Personal Fiscalía Menores"/>
        <s v="Cortes Generales/Asambleas Legislativas"/>
        <s v="Hospitales y Centros hospitalarios - Urgencias extra hospitalarias Públicas"/>
        <s v="Administrador Fiscalía Menores"/>
        <s v="Letrado Servicio Jurídico"/>
      </sharedItems>
    </cacheField>
    <cacheField name="Número Usuarios/ Entidades" numFmtId="3">
      <sharedItems containsSemiMixedTypes="0" containsString="0" containsNumber="1" containsInteger="1" minValue="1" maxValue="21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isco Javier Patón Cubo" refreshedDate="46041.372663888891" createdVersion="8" refreshedVersion="8" minRefreshableVersion="3" recordCount="635" xr:uid="{E06266A7-EE05-4E68-B494-6C7651BCE0E6}">
  <cacheSource type="worksheet">
    <worksheetSource name="Tabla8"/>
  </cacheSource>
  <cacheFields count="5">
    <cacheField name="Año" numFmtId="0">
      <sharedItems containsSemiMixedTypes="0" containsString="0" containsNumber="1" containsInteger="1" minValue="2025" maxValue="2025" count="1">
        <n v="2025"/>
      </sharedItems>
    </cacheField>
    <cacheField name="Trimestre" numFmtId="0">
      <sharedItems count="4">
        <s v="En el primer Trimestre"/>
        <s v="En el Segundo Trimestre"/>
        <s v="En el Tercer Trimestre"/>
        <s v="En el Cuarto Trimestre"/>
      </sharedItems>
    </cacheField>
    <cacheField name="Clasificación" numFmtId="0">
      <sharedItems count="2">
        <s v="Entidades"/>
        <s v="Usuarios"/>
      </sharedItems>
    </cacheField>
    <cacheField name="Tipología" numFmtId="0">
      <sharedItems count="159">
        <s v="Abogacia General de la Comunidad"/>
        <s v="Abogacia General del Estado"/>
        <s v="Abogacia del Estado de Consorcio de Comp Seguros"/>
        <s v="Abogacia del Estado de S.Publico de Empleo Estatal"/>
        <s v="Abogacia del Estado de la Agencia Tributaria"/>
        <s v="Abogacia del Estado de la Guardia Civil"/>
        <s v="Abogacia del Estado del Fondo de Garantia Salarial"/>
        <s v="Abogacía del Estado de Policía Nacional"/>
        <s v="Administraciones Públicas"/>
        <s v="Administradores Lexnet"/>
        <s v="Asesoría Jurídica Ayuntamiento"/>
        <s v="Buzón envío oficios Geiser"/>
        <s v="Buzón envíos BIOPER"/>
        <s v="Colectivo Administradores Concursales"/>
        <s v="Colegio de Abogados"/>
        <s v="Colegio de Procuradores"/>
        <s v="Colegios de Profesionales - Colegios de Abogados"/>
        <s v="Colegios de Profesionales - Colegios de Graduados"/>
        <s v="Colegios de Profesionales - Colegios de Procuradores"/>
        <s v="Colegios de Profesionales - Consejos"/>
        <s v="Comisión de Asistencia Jurídica Gratuita"/>
        <s v="Cortes Generales/Asambleas Legislativas"/>
        <s v="ECODEX"/>
        <s v="Fuerzas y Cuerpos de Seguridad"/>
        <s v="Fuerzas y Cuerpos de Seguridad - CNP"/>
        <s v="Fuerzas y Cuerpos de Seguridad - Guardia Civil"/>
        <s v="Fuerzas y Cuerpos de Seguridad - Otros Policía Judicial"/>
        <s v="Fuerzas y Cuerpos de Seguridad - Policía Autonómica"/>
        <s v="Fuerzas y Cuerpos de Seguridad - Policía Local"/>
        <s v="Graduados Sociales"/>
        <s v="Hospitales y Centros hospitalarios - Att Primaria Privada"/>
        <s v="Hospitales y Centros hospitalarios - Att Primaria Pública"/>
        <s v="Hospitales y Centros hospitalarios - Gerencia de Asistencia Sanitaria"/>
        <s v="Hospitales y Centros hospitalarios - Hospitales Privados"/>
        <s v="Hospitales y Centros hospitalarios - Hospitales Públicos"/>
        <s v="Hospitales y Centros hospitalarios - Urgencias extra hospitalarias Públicas"/>
        <s v="IML/Toxicológico"/>
        <s v="Instituciones Penitenciarias - CIS"/>
        <s v="Instituciones Penitenciarias - Centro Penitenciarios"/>
        <s v="Instituciones Penitenciarias - Centro Psiquiátrico"/>
        <s v="Instituciones Penitenciarias - SGPMA"/>
        <s v="Mediadores Concursales"/>
        <s v="Ministerio Fiscal"/>
        <s v="Organo Judicial"/>
        <s v="Otros Organismos"/>
        <s v="Peritos"/>
        <s v="Sede Judicial Electronica"/>
        <s v="Serv. Jur. Diput. Provincial"/>
        <s v="Serv. Jur. Otros Organismos"/>
        <s v="Serv. Jur. Universidades"/>
        <s v="Servicio de Vigilancia Aduanera"/>
        <s v="Servicios Juridicos de la Seguridad Social"/>
        <s v="Tes. General de la Seguridad Social (provincial)"/>
        <s v="Abogado"/>
        <s v="Abogado Estado AEAT/Personal autorizado"/>
        <s v="Abogado de Comunidad/Personal autorizado"/>
        <s v="Abogado del Estado sustituto CCS"/>
        <s v="Abogado del Estado sustituto Guardia Civil"/>
        <s v="Abogado del Estado sustituto Policía Nacional"/>
        <s v="Abogado del Estado sustituto de FOGASA"/>
        <s v="Abogado del Estado sustituto del SEPE"/>
        <s v="Abogado del Estado/Personal Autorizado"/>
        <s v="Admin. Cortes Generales/Asambleas Legislativas"/>
        <s v="Admin. Serv. Jur. Dip. Prov./Cons. Ins./Cabildo"/>
        <s v="Administrador AAPP"/>
        <s v="Administrador Abog. Estado Guardia Civil"/>
        <s v="Administrador Abog. Estado Policía Nacional"/>
        <s v="Administrador Abogacía Estado AEAT"/>
        <s v="Administrador Abogacía Estado CCS"/>
        <s v="Administrador Abogacía Estado FOGASA"/>
        <s v="Administrador Abogacía Estado del SEPE"/>
        <s v="Administrador Abogado Comunidad"/>
        <s v="Administrador Abogado Seguridad Social"/>
        <s v="Administrador Abogado de Estado"/>
        <s v="Administrador Abogados"/>
        <s v="Administrador Asesoría Jurídica Ayto"/>
        <s v="Administrador CAJG"/>
        <s v="Administrador Colegios Profesionales"/>
        <s v="Administrador Concursal"/>
        <s v="Administrador Delegación de Procuradores"/>
        <s v="Administrador Fiscal"/>
        <s v="Administrador Fiscalía Menores"/>
        <s v="Administrador FyCS"/>
        <s v="Administrador Gestion Accesos"/>
        <s v="Administrador Graduado Social"/>
        <s v="Administrador Hospitales y Centros sanitarios"/>
        <s v="Administrador IML/Toxicologico"/>
        <s v="Administrador Instituciones Penitenciarias"/>
        <s v="Administrador OIP"/>
        <s v="Administrador Otros Organismos"/>
        <s v="Administrador Procuradores"/>
        <s v="Administrador Serv. Jur. Otros Organismos"/>
        <s v="Administrador Serv. Jur. Universidad"/>
        <s v="Administrador TGSS"/>
        <s v="Administrador de Organos Judiciales"/>
        <s v="Administrador de Vigilancia Aduanera"/>
        <s v="Facultativo Hospitales y Centros sanitarios"/>
        <s v="Facultativo-colaborador IML/Toxicológico"/>
        <s v="Fiscal"/>
        <s v="Fiscal de Menores"/>
        <s v="Gestor Abog. Estado Guardia Civil"/>
        <s v="Gestor Abogacía Estado AEAT"/>
        <s v="Gestor Abogacía Estado CCS"/>
        <s v="Gestor Abogacía Estado FOGASA"/>
        <s v="Gestor Abogacía Estado SEPE"/>
        <s v="Gestor Abogado Comunidad"/>
        <s v="Gestor Abogado Estado"/>
        <s v="Gestor Asesoría Jurídica Ayto"/>
        <s v="Gestor TGSS"/>
        <s v="Gestor del SJSS"/>
        <s v="Graduado Social"/>
        <s v="Juez eCodex"/>
        <s v="Letrado Admon Justicia"/>
        <s v="Letrado Admon Justicia (Registro)"/>
        <s v="Letrado Ayuntamiento"/>
        <s v="Letrado Serv. Jur. Dip. Prov./Cons. Ins./Cabildo"/>
        <s v="Letrado Serv. Jur. Otros Organismos"/>
        <s v="Letrado Serv. Jur. Universidad"/>
        <s v="Letrado Servicio Jurídico"/>
        <s v="Letrado de la Seguridad Social"/>
        <s v="Letrado de la Seguridad Social/TGSS"/>
        <s v="Oficial Designado"/>
        <s v="Oficial Fiscal"/>
        <s v="Oficial Habilitado"/>
        <s v="Oficial de Reparto"/>
        <s v="Oficial Órgano"/>
        <s v="Perito"/>
        <s v="Personal Abogacía Comunidad"/>
        <s v="Personal Abogacía Estado AEAT"/>
        <s v="Personal Abogacía Estado CCS"/>
        <s v="Personal Abogacía GC"/>
        <s v="Personal Autorizado"/>
        <s v="Personal Centro Penitenciario"/>
        <s v="Personal Colegios Profesionales"/>
        <s v="Personal Fiscalía Menores"/>
        <s v="Personal Habilitado TGSS"/>
        <s v="Personal Habilitado del SJSS"/>
        <s v="Personal Hospitales y Centros sanitarios"/>
        <s v="Personal Serv. Jur. Dip. Prov./Cons. Ins./Cabildo"/>
        <s v="Personal Serv. Jur. Otros Organismos"/>
        <s v="Personal Serv. Jur. Universidad"/>
        <s v="Personal Servicio Jurídico"/>
        <s v="Personal administrativo IML/Toxicológico"/>
        <s v="Personal autorizado CAJG"/>
        <s v="Personal autorizado Institución Penitenciaria"/>
        <s v="Personal de la Abogacía FOGASA"/>
        <s v="Personal de la Abogacía del Estado"/>
        <s v="Personal de la Abogacía del Estado del SEPE"/>
        <s v="Personal del Servicio"/>
        <s v="Personal del Servicio sólo escritos"/>
        <s v="Personal hospitales IIPP"/>
        <s v="Procurador"/>
        <s v="Profesional FyCS"/>
        <s v="Profesional de Vigilancia Aduanera"/>
        <s v="Responsable Centro Penitenciario"/>
        <s v="Responsable de la CAJG"/>
        <s v="Responsable del Servicio"/>
        <s v="Sustituto Profesional"/>
        <s v="ADMINISTRADOR_BUZON_GEISER"/>
      </sharedItems>
    </cacheField>
    <cacheField name="Número Usuarios/Entidades" numFmtId="3">
      <sharedItems containsSemiMixedTypes="0" containsString="0" containsNumber="1" containsInteger="1" minValue="1" maxValue="1515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x v="0"/>
    <x v="0"/>
    <x v="0"/>
    <n v="1204890"/>
  </r>
  <r>
    <x v="0"/>
    <x v="0"/>
    <x v="1"/>
    <n v="24"/>
  </r>
  <r>
    <x v="0"/>
    <x v="0"/>
    <x v="2"/>
    <n v="200369"/>
  </r>
  <r>
    <x v="0"/>
    <x v="0"/>
    <x v="3"/>
    <n v="50835"/>
  </r>
  <r>
    <x v="0"/>
    <x v="0"/>
    <x v="4"/>
    <n v="927376"/>
  </r>
  <r>
    <x v="0"/>
    <x v="0"/>
    <x v="5"/>
    <n v="334932"/>
  </r>
  <r>
    <x v="0"/>
    <x v="0"/>
    <x v="6"/>
    <n v="728878"/>
  </r>
  <r>
    <x v="0"/>
    <x v="0"/>
    <x v="7"/>
    <n v="450159"/>
  </r>
  <r>
    <x v="0"/>
    <x v="0"/>
    <x v="8"/>
    <n v="5"/>
  </r>
  <r>
    <x v="0"/>
    <x v="0"/>
    <x v="9"/>
    <n v="350198"/>
  </r>
  <r>
    <x v="0"/>
    <x v="0"/>
    <x v="10"/>
    <n v="16"/>
  </r>
  <r>
    <x v="0"/>
    <x v="0"/>
    <x v="11"/>
    <n v="22837"/>
  </r>
  <r>
    <x v="0"/>
    <x v="0"/>
    <x v="12"/>
    <n v="190552"/>
  </r>
  <r>
    <x v="0"/>
    <x v="0"/>
    <x v="13"/>
    <n v="451469"/>
  </r>
  <r>
    <x v="0"/>
    <x v="0"/>
    <x v="14"/>
    <n v="229103"/>
  </r>
  <r>
    <x v="0"/>
    <x v="0"/>
    <x v="15"/>
    <n v="48924"/>
  </r>
  <r>
    <x v="0"/>
    <x v="0"/>
    <x v="16"/>
    <n v="20095"/>
  </r>
  <r>
    <x v="0"/>
    <x v="0"/>
    <x v="17"/>
    <n v="289290"/>
  </r>
  <r>
    <x v="0"/>
    <x v="0"/>
    <x v="18"/>
    <n v="32419"/>
  </r>
  <r>
    <x v="0"/>
    <x v="1"/>
    <x v="0"/>
    <n v="1266239"/>
  </r>
  <r>
    <x v="0"/>
    <x v="1"/>
    <x v="1"/>
    <n v="18"/>
  </r>
  <r>
    <x v="0"/>
    <x v="1"/>
    <x v="2"/>
    <n v="200250"/>
  </r>
  <r>
    <x v="0"/>
    <x v="1"/>
    <x v="3"/>
    <n v="48640"/>
  </r>
  <r>
    <x v="0"/>
    <x v="1"/>
    <x v="4"/>
    <n v="922807"/>
  </r>
  <r>
    <x v="0"/>
    <x v="1"/>
    <x v="5"/>
    <n v="328620"/>
  </r>
  <r>
    <x v="0"/>
    <x v="1"/>
    <x v="6"/>
    <n v="762783"/>
  </r>
  <r>
    <x v="0"/>
    <x v="1"/>
    <x v="7"/>
    <n v="440732"/>
  </r>
  <r>
    <x v="0"/>
    <x v="1"/>
    <x v="8"/>
    <n v="15"/>
  </r>
  <r>
    <x v="0"/>
    <x v="1"/>
    <x v="9"/>
    <n v="373213"/>
  </r>
  <r>
    <x v="0"/>
    <x v="1"/>
    <x v="10"/>
    <n v="23"/>
  </r>
  <r>
    <x v="0"/>
    <x v="1"/>
    <x v="11"/>
    <n v="22697"/>
  </r>
  <r>
    <x v="0"/>
    <x v="1"/>
    <x v="12"/>
    <n v="186657"/>
  </r>
  <r>
    <x v="0"/>
    <x v="1"/>
    <x v="13"/>
    <n v="464844"/>
  </r>
  <r>
    <x v="0"/>
    <x v="1"/>
    <x v="14"/>
    <n v="237279"/>
  </r>
  <r>
    <x v="0"/>
    <x v="1"/>
    <x v="15"/>
    <n v="48439"/>
  </r>
  <r>
    <x v="0"/>
    <x v="1"/>
    <x v="16"/>
    <n v="19572"/>
  </r>
  <r>
    <x v="0"/>
    <x v="1"/>
    <x v="17"/>
    <n v="293059"/>
  </r>
  <r>
    <x v="0"/>
    <x v="1"/>
    <x v="18"/>
    <n v="31511"/>
  </r>
  <r>
    <x v="0"/>
    <x v="2"/>
    <x v="0"/>
    <n v="899441"/>
  </r>
  <r>
    <x v="0"/>
    <x v="2"/>
    <x v="1"/>
    <n v="30"/>
  </r>
  <r>
    <x v="0"/>
    <x v="2"/>
    <x v="2"/>
    <n v="143090"/>
  </r>
  <r>
    <x v="0"/>
    <x v="2"/>
    <x v="3"/>
    <n v="42427"/>
  </r>
  <r>
    <x v="0"/>
    <x v="2"/>
    <x v="4"/>
    <n v="666733"/>
  </r>
  <r>
    <x v="0"/>
    <x v="2"/>
    <x v="5"/>
    <n v="246666"/>
  </r>
  <r>
    <x v="0"/>
    <x v="2"/>
    <x v="6"/>
    <n v="564329"/>
  </r>
  <r>
    <x v="0"/>
    <x v="2"/>
    <x v="7"/>
    <n v="333718"/>
  </r>
  <r>
    <x v="0"/>
    <x v="2"/>
    <x v="8"/>
    <n v="9"/>
  </r>
  <r>
    <x v="0"/>
    <x v="2"/>
    <x v="9"/>
    <n v="292261"/>
  </r>
  <r>
    <x v="0"/>
    <x v="2"/>
    <x v="10"/>
    <n v="24"/>
  </r>
  <r>
    <x v="0"/>
    <x v="2"/>
    <x v="11"/>
    <n v="17559"/>
  </r>
  <r>
    <x v="0"/>
    <x v="2"/>
    <x v="12"/>
    <n v="141615"/>
  </r>
  <r>
    <x v="0"/>
    <x v="2"/>
    <x v="13"/>
    <n v="334318"/>
  </r>
  <r>
    <x v="0"/>
    <x v="2"/>
    <x v="14"/>
    <n v="193815"/>
  </r>
  <r>
    <x v="0"/>
    <x v="2"/>
    <x v="15"/>
    <n v="35811"/>
  </r>
  <r>
    <x v="0"/>
    <x v="2"/>
    <x v="16"/>
    <n v="15924"/>
  </r>
  <r>
    <x v="0"/>
    <x v="2"/>
    <x v="17"/>
    <n v="213478"/>
  </r>
  <r>
    <x v="0"/>
    <x v="2"/>
    <x v="18"/>
    <n v="22945"/>
  </r>
  <r>
    <x v="0"/>
    <x v="3"/>
    <x v="0"/>
    <n v="1216557"/>
  </r>
  <r>
    <x v="0"/>
    <x v="3"/>
    <x v="1"/>
    <n v="42"/>
  </r>
  <r>
    <x v="0"/>
    <x v="3"/>
    <x v="2"/>
    <n v="188254"/>
  </r>
  <r>
    <x v="0"/>
    <x v="3"/>
    <x v="3"/>
    <n v="54693"/>
  </r>
  <r>
    <x v="0"/>
    <x v="3"/>
    <x v="4"/>
    <n v="852813"/>
  </r>
  <r>
    <x v="0"/>
    <x v="3"/>
    <x v="5"/>
    <n v="315993"/>
  </r>
  <r>
    <x v="0"/>
    <x v="3"/>
    <x v="6"/>
    <n v="740469"/>
  </r>
  <r>
    <x v="0"/>
    <x v="3"/>
    <x v="7"/>
    <n v="418621"/>
  </r>
  <r>
    <x v="0"/>
    <x v="3"/>
    <x v="8"/>
    <n v="10"/>
  </r>
  <r>
    <x v="0"/>
    <x v="3"/>
    <x v="9"/>
    <n v="348133"/>
  </r>
  <r>
    <x v="0"/>
    <x v="3"/>
    <x v="10"/>
    <n v="42"/>
  </r>
  <r>
    <x v="0"/>
    <x v="3"/>
    <x v="11"/>
    <n v="21703"/>
  </r>
  <r>
    <x v="0"/>
    <x v="3"/>
    <x v="12"/>
    <n v="183266"/>
  </r>
  <r>
    <x v="0"/>
    <x v="3"/>
    <x v="13"/>
    <n v="444093"/>
  </r>
  <r>
    <x v="0"/>
    <x v="3"/>
    <x v="14"/>
    <n v="222777"/>
  </r>
  <r>
    <x v="0"/>
    <x v="3"/>
    <x v="15"/>
    <n v="46997"/>
  </r>
  <r>
    <x v="0"/>
    <x v="3"/>
    <x v="16"/>
    <n v="20183"/>
  </r>
  <r>
    <x v="0"/>
    <x v="3"/>
    <x v="17"/>
    <n v="286609"/>
  </r>
  <r>
    <x v="0"/>
    <x v="3"/>
    <x v="18"/>
    <n v="2995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x v="0"/>
    <x v="0"/>
    <n v="361734"/>
    <n v="252888"/>
    <n v="29529"/>
    <n v="170"/>
    <n v="24881"/>
    <n v="50472"/>
    <n v="1"/>
    <n v="0"/>
  </r>
  <r>
    <x v="0"/>
    <x v="0"/>
    <x v="1"/>
    <n v="4594"/>
    <n v="2"/>
    <n v="0"/>
    <n v="0"/>
    <n v="0"/>
    <n v="4592"/>
    <n v="0"/>
    <n v="0"/>
  </r>
  <r>
    <x v="0"/>
    <x v="0"/>
    <x v="2"/>
    <n v="48852"/>
    <n v="31093"/>
    <n v="5590"/>
    <n v="30"/>
    <n v="3825"/>
    <n v="7343"/>
    <n v="0"/>
    <n v="0"/>
  </r>
  <r>
    <x v="0"/>
    <x v="0"/>
    <x v="3"/>
    <n v="5535"/>
    <n v="4992"/>
    <n v="260"/>
    <n v="13"/>
    <n v="2"/>
    <n v="266"/>
    <n v="2"/>
    <n v="0"/>
  </r>
  <r>
    <x v="0"/>
    <x v="0"/>
    <x v="4"/>
    <n v="319860"/>
    <n v="230072"/>
    <n v="20705"/>
    <n v="189"/>
    <n v="6132"/>
    <n v="56481"/>
    <n v="6"/>
    <n v="0"/>
  </r>
  <r>
    <x v="0"/>
    <x v="0"/>
    <x v="5"/>
    <n v="87637"/>
    <n v="58575"/>
    <n v="7862"/>
    <n v="45"/>
    <n v="4595"/>
    <n v="15611"/>
    <n v="0"/>
    <n v="0"/>
  </r>
  <r>
    <x v="0"/>
    <x v="0"/>
    <x v="6"/>
    <n v="190921"/>
    <n v="159519"/>
    <n v="17577"/>
    <n v="130"/>
    <n v="2295"/>
    <n v="9281"/>
    <n v="0"/>
    <n v="0"/>
  </r>
  <r>
    <x v="0"/>
    <x v="0"/>
    <x v="7"/>
    <n v="99396"/>
    <n v="64264"/>
    <n v="10440"/>
    <n v="40"/>
    <n v="4055"/>
    <n v="19351"/>
    <n v="0"/>
    <n v="0"/>
  </r>
  <r>
    <x v="0"/>
    <x v="0"/>
    <x v="8"/>
    <n v="805"/>
    <n v="4"/>
    <n v="0"/>
    <n v="0"/>
    <n v="0"/>
    <n v="801"/>
    <n v="0"/>
    <n v="0"/>
  </r>
  <r>
    <x v="0"/>
    <x v="0"/>
    <x v="9"/>
    <n v="126815"/>
    <n v="96479"/>
    <n v="8906"/>
    <n v="50"/>
    <n v="0"/>
    <n v="17597"/>
    <n v="1"/>
    <n v="0"/>
  </r>
  <r>
    <x v="0"/>
    <x v="0"/>
    <x v="10"/>
    <n v="3344"/>
    <n v="0"/>
    <n v="0"/>
    <n v="0"/>
    <n v="0"/>
    <n v="3344"/>
    <n v="0"/>
    <n v="0"/>
  </r>
  <r>
    <x v="0"/>
    <x v="0"/>
    <x v="11"/>
    <n v="2"/>
    <n v="2"/>
    <n v="0"/>
    <n v="0"/>
    <n v="0"/>
    <n v="0"/>
    <n v="0"/>
    <n v="0"/>
  </r>
  <r>
    <x v="0"/>
    <x v="0"/>
    <x v="12"/>
    <n v="5488"/>
    <n v="3059"/>
    <n v="486"/>
    <n v="3"/>
    <n v="661"/>
    <n v="1183"/>
    <n v="0"/>
    <n v="0"/>
  </r>
  <r>
    <x v="0"/>
    <x v="0"/>
    <x v="13"/>
    <n v="42431"/>
    <n v="26181"/>
    <n v="4924"/>
    <n v="14"/>
    <n v="3507"/>
    <n v="7089"/>
    <n v="0"/>
    <n v="0"/>
  </r>
  <r>
    <x v="0"/>
    <x v="0"/>
    <x v="14"/>
    <n v="104114"/>
    <n v="75057"/>
    <n v="10721"/>
    <n v="34"/>
    <n v="271"/>
    <n v="16289"/>
    <n v="0"/>
    <n v="0"/>
  </r>
  <r>
    <x v="0"/>
    <x v="0"/>
    <x v="15"/>
    <n v="61275"/>
    <n v="42285"/>
    <n v="4751"/>
    <n v="16"/>
    <n v="2013"/>
    <n v="11661"/>
    <n v="0"/>
    <n v="0"/>
  </r>
  <r>
    <x v="0"/>
    <x v="0"/>
    <x v="16"/>
    <n v="12247"/>
    <n v="8354"/>
    <n v="1352"/>
    <n v="1"/>
    <n v="0"/>
    <n v="2383"/>
    <n v="0"/>
    <n v="0"/>
  </r>
  <r>
    <x v="0"/>
    <x v="0"/>
    <x v="17"/>
    <n v="4816"/>
    <n v="2916"/>
    <n v="283"/>
    <n v="0"/>
    <n v="216"/>
    <n v="1374"/>
    <n v="0"/>
    <n v="0"/>
  </r>
  <r>
    <x v="0"/>
    <x v="0"/>
    <x v="18"/>
    <n v="194"/>
    <n v="0"/>
    <n v="0"/>
    <n v="0"/>
    <n v="0"/>
    <n v="194"/>
    <n v="0"/>
    <n v="0"/>
  </r>
  <r>
    <x v="0"/>
    <x v="0"/>
    <x v="19"/>
    <n v="74418"/>
    <n v="50245"/>
    <n v="5714"/>
    <n v="35"/>
    <n v="4293"/>
    <n v="13665"/>
    <n v="1"/>
    <n v="0"/>
  </r>
  <r>
    <x v="0"/>
    <x v="0"/>
    <x v="20"/>
    <n v="3417"/>
    <n v="3146"/>
    <n v="0"/>
    <n v="271"/>
    <n v="0"/>
    <n v="0"/>
    <n v="0"/>
    <n v="0"/>
  </r>
  <r>
    <x v="0"/>
    <x v="1"/>
    <x v="0"/>
    <n v="224339"/>
    <n v="96039"/>
    <n v="38706"/>
    <n v="197"/>
    <n v="27946"/>
    <n v="55838"/>
    <n v="0"/>
    <n v="0"/>
  </r>
  <r>
    <x v="0"/>
    <x v="1"/>
    <x v="1"/>
    <n v="4814"/>
    <n v="3"/>
    <n v="0"/>
    <n v="0"/>
    <n v="0"/>
    <n v="4811"/>
    <n v="0"/>
    <n v="0"/>
  </r>
  <r>
    <x v="0"/>
    <x v="1"/>
    <x v="2"/>
    <n v="33258"/>
    <n v="13685"/>
    <n v="6667"/>
    <n v="15"/>
    <n v="4020"/>
    <n v="7683"/>
    <n v="1"/>
    <n v="0"/>
  </r>
  <r>
    <x v="0"/>
    <x v="1"/>
    <x v="3"/>
    <n v="5867"/>
    <n v="5301"/>
    <n v="178"/>
    <n v="24"/>
    <n v="0"/>
    <n v="363"/>
    <n v="1"/>
    <n v="0"/>
  </r>
  <r>
    <x v="0"/>
    <x v="1"/>
    <x v="4"/>
    <n v="177175"/>
    <n v="79485"/>
    <n v="24549"/>
    <n v="155"/>
    <n v="5826"/>
    <n v="60844"/>
    <n v="11"/>
    <n v="0"/>
  </r>
  <r>
    <x v="0"/>
    <x v="1"/>
    <x v="5"/>
    <n v="57332"/>
    <n v="23463"/>
    <n v="10453"/>
    <n v="17"/>
    <n v="5123"/>
    <n v="16891"/>
    <n v="0"/>
    <n v="0"/>
  </r>
  <r>
    <x v="0"/>
    <x v="1"/>
    <x v="6"/>
    <n v="112283"/>
    <n v="57100"/>
    <n v="21688"/>
    <n v="95"/>
    <n v="3632"/>
    <n v="26406"/>
    <n v="0"/>
    <n v="0"/>
  </r>
  <r>
    <x v="0"/>
    <x v="1"/>
    <x v="7"/>
    <n v="69550"/>
    <n v="28846"/>
    <n v="13301"/>
    <n v="44"/>
    <n v="4565"/>
    <n v="21036"/>
    <n v="0"/>
    <n v="0"/>
  </r>
  <r>
    <x v="0"/>
    <x v="1"/>
    <x v="8"/>
    <n v="845"/>
    <n v="2"/>
    <n v="0"/>
    <n v="0"/>
    <n v="0"/>
    <n v="843"/>
    <n v="0"/>
    <n v="0"/>
  </r>
  <r>
    <x v="0"/>
    <x v="1"/>
    <x v="9"/>
    <n v="67129"/>
    <n v="32144"/>
    <n v="11398"/>
    <n v="60"/>
    <n v="0"/>
    <n v="19767"/>
    <n v="0"/>
    <n v="0"/>
  </r>
  <r>
    <x v="0"/>
    <x v="1"/>
    <x v="10"/>
    <n v="3571"/>
    <n v="0"/>
    <n v="0"/>
    <n v="0"/>
    <n v="0"/>
    <n v="3571"/>
    <n v="0"/>
    <n v="0"/>
  </r>
  <r>
    <x v="0"/>
    <x v="1"/>
    <x v="11"/>
    <n v="2"/>
    <n v="2"/>
    <n v="0"/>
    <n v="0"/>
    <n v="0"/>
    <n v="0"/>
    <n v="0"/>
    <n v="0"/>
  </r>
  <r>
    <x v="0"/>
    <x v="1"/>
    <x v="12"/>
    <n v="4151"/>
    <n v="1388"/>
    <n v="560"/>
    <n v="1"/>
    <n v="764"/>
    <n v="1280"/>
    <n v="0"/>
    <n v="0"/>
  </r>
  <r>
    <x v="0"/>
    <x v="1"/>
    <x v="13"/>
    <n v="28704"/>
    <n v="10463"/>
    <n v="5669"/>
    <n v="22"/>
    <n v="4252"/>
    <n v="7431"/>
    <n v="0"/>
    <n v="0"/>
  </r>
  <r>
    <x v="0"/>
    <x v="1"/>
    <x v="14"/>
    <n v="67525"/>
    <n v="34279"/>
    <n v="13181"/>
    <n v="58"/>
    <n v="383"/>
    <n v="17377"/>
    <n v="1"/>
    <n v="0"/>
  </r>
  <r>
    <x v="0"/>
    <x v="1"/>
    <x v="15"/>
    <n v="40106"/>
    <n v="16681"/>
    <n v="6097"/>
    <n v="17"/>
    <n v="2687"/>
    <n v="13803"/>
    <n v="0"/>
    <n v="0"/>
  </r>
  <r>
    <x v="0"/>
    <x v="1"/>
    <x v="16"/>
    <n v="7338"/>
    <n v="3039"/>
    <n v="1545"/>
    <n v="1"/>
    <n v="0"/>
    <n v="2453"/>
    <n v="0"/>
    <n v="0"/>
  </r>
  <r>
    <x v="0"/>
    <x v="1"/>
    <x v="17"/>
    <n v="3737"/>
    <n v="1339"/>
    <n v="424"/>
    <n v="1"/>
    <n v="337"/>
    <n v="1600"/>
    <n v="0"/>
    <n v="0"/>
  </r>
  <r>
    <x v="0"/>
    <x v="1"/>
    <x v="18"/>
    <n v="214"/>
    <n v="0"/>
    <n v="0"/>
    <n v="0"/>
    <n v="0"/>
    <n v="214"/>
    <n v="0"/>
    <n v="0"/>
  </r>
  <r>
    <x v="0"/>
    <x v="1"/>
    <x v="19"/>
    <n v="54281"/>
    <n v="23088"/>
    <n v="6709"/>
    <n v="28"/>
    <n v="8870"/>
    <n v="14861"/>
    <n v="1"/>
    <n v="0"/>
  </r>
  <r>
    <x v="0"/>
    <x v="1"/>
    <x v="20"/>
    <n v="3131"/>
    <n v="2883"/>
    <n v="0"/>
    <n v="248"/>
    <n v="0"/>
    <n v="0"/>
    <n v="0"/>
    <n v="0"/>
  </r>
  <r>
    <x v="0"/>
    <x v="2"/>
    <x v="0"/>
    <n v="215717"/>
    <n v="94926"/>
    <n v="32557"/>
    <n v="141"/>
    <n v="26975"/>
    <n v="57441"/>
    <n v="2"/>
    <n v="0"/>
  </r>
  <r>
    <x v="0"/>
    <x v="2"/>
    <x v="1"/>
    <n v="4552"/>
    <n v="3"/>
    <n v="0"/>
    <n v="0"/>
    <n v="0"/>
    <n v="4549"/>
    <n v="0"/>
    <n v="0"/>
  </r>
  <r>
    <x v="0"/>
    <x v="2"/>
    <x v="2"/>
    <n v="31048"/>
    <n v="12615"/>
    <n v="5575"/>
    <n v="17"/>
    <n v="4537"/>
    <n v="7479"/>
    <n v="0"/>
    <n v="0"/>
  </r>
  <r>
    <x v="0"/>
    <x v="2"/>
    <x v="3"/>
    <n v="4965"/>
    <n v="4429"/>
    <n v="153"/>
    <n v="7"/>
    <n v="1"/>
    <n v="372"/>
    <n v="3"/>
    <n v="0"/>
  </r>
  <r>
    <x v="0"/>
    <x v="2"/>
    <x v="4"/>
    <n v="176002"/>
    <n v="84615"/>
    <n v="23936"/>
    <n v="100"/>
    <n v="6031"/>
    <n v="57502"/>
    <n v="5"/>
    <n v="0"/>
  </r>
  <r>
    <x v="0"/>
    <x v="2"/>
    <x v="5"/>
    <n v="53976"/>
    <n v="21942"/>
    <n v="8333"/>
    <n v="21"/>
    <n v="5873"/>
    <n v="16886"/>
    <n v="0"/>
    <n v="0"/>
  </r>
  <r>
    <x v="0"/>
    <x v="2"/>
    <x v="6"/>
    <n v="133403"/>
    <n v="57321"/>
    <n v="19241"/>
    <n v="99"/>
    <n v="6036"/>
    <n v="48204"/>
    <n v="0"/>
    <n v="0"/>
  </r>
  <r>
    <x v="0"/>
    <x v="2"/>
    <x v="7"/>
    <n v="64942"/>
    <n v="26356"/>
    <n v="11965"/>
    <n v="62"/>
    <n v="5033"/>
    <n v="20158"/>
    <n v="1"/>
    <n v="0"/>
  </r>
  <r>
    <x v="0"/>
    <x v="2"/>
    <x v="8"/>
    <n v="706"/>
    <n v="6"/>
    <n v="0"/>
    <n v="0"/>
    <n v="0"/>
    <n v="700"/>
    <n v="0"/>
    <n v="0"/>
  </r>
  <r>
    <x v="0"/>
    <x v="2"/>
    <x v="9"/>
    <n v="68073"/>
    <n v="33147"/>
    <n v="10513"/>
    <n v="34"/>
    <n v="0"/>
    <n v="22029"/>
    <n v="0"/>
    <n v="0"/>
  </r>
  <r>
    <x v="0"/>
    <x v="2"/>
    <x v="10"/>
    <n v="3748"/>
    <n v="0"/>
    <n v="0"/>
    <n v="0"/>
    <n v="0"/>
    <n v="3748"/>
    <n v="0"/>
    <n v="0"/>
  </r>
  <r>
    <x v="0"/>
    <x v="2"/>
    <x v="12"/>
    <n v="3964"/>
    <n v="1364"/>
    <n v="592"/>
    <n v="0"/>
    <n v="794"/>
    <n v="1122"/>
    <n v="0"/>
    <n v="0"/>
  </r>
  <r>
    <x v="0"/>
    <x v="2"/>
    <x v="13"/>
    <n v="27292"/>
    <n v="9850"/>
    <n v="5165"/>
    <n v="13"/>
    <n v="4446"/>
    <n v="7229"/>
    <n v="0"/>
    <n v="0"/>
  </r>
  <r>
    <x v="0"/>
    <x v="2"/>
    <x v="14"/>
    <n v="60143"/>
    <n v="29831"/>
    <n v="11130"/>
    <n v="22"/>
    <n v="380"/>
    <n v="17198"/>
    <n v="0"/>
    <n v="0"/>
  </r>
  <r>
    <x v="0"/>
    <x v="2"/>
    <x v="15"/>
    <n v="40526"/>
    <n v="16544"/>
    <n v="4850"/>
    <n v="8"/>
    <n v="3115"/>
    <n v="15407"/>
    <n v="0"/>
    <n v="0"/>
  </r>
  <r>
    <x v="0"/>
    <x v="2"/>
    <x v="16"/>
    <n v="7197"/>
    <n v="2977"/>
    <n v="1486"/>
    <n v="1"/>
    <n v="3"/>
    <n v="2534"/>
    <n v="0"/>
    <n v="0"/>
  </r>
  <r>
    <x v="0"/>
    <x v="2"/>
    <x v="17"/>
    <n v="3675"/>
    <n v="1442"/>
    <n v="405"/>
    <n v="1"/>
    <n v="298"/>
    <n v="1499"/>
    <n v="0"/>
    <n v="0"/>
  </r>
  <r>
    <x v="0"/>
    <x v="2"/>
    <x v="18"/>
    <n v="249"/>
    <n v="0"/>
    <n v="0"/>
    <n v="0"/>
    <n v="0"/>
    <n v="249"/>
    <n v="0"/>
    <n v="0"/>
  </r>
  <r>
    <x v="0"/>
    <x v="2"/>
    <x v="19"/>
    <n v="47781"/>
    <n v="19540"/>
    <n v="5426"/>
    <n v="14"/>
    <n v="7777"/>
    <n v="14375"/>
    <n v="0"/>
    <n v="0"/>
  </r>
  <r>
    <x v="0"/>
    <x v="2"/>
    <x v="20"/>
    <n v="2128"/>
    <n v="1958"/>
    <n v="0"/>
    <n v="170"/>
    <n v="0"/>
    <n v="0"/>
    <n v="0"/>
    <n v="0"/>
  </r>
  <r>
    <x v="0"/>
    <x v="3"/>
    <x v="0"/>
    <n v="251829"/>
    <n v="127485"/>
    <n v="35007"/>
    <n v="172"/>
    <n v="26969"/>
    <n v="55926"/>
    <n v="6"/>
    <n v="0"/>
  </r>
  <r>
    <x v="0"/>
    <x v="3"/>
    <x v="1"/>
    <n v="4214"/>
    <n v="1"/>
    <n v="0"/>
    <n v="0"/>
    <n v="0"/>
    <n v="4213"/>
    <n v="0"/>
    <n v="0"/>
  </r>
  <r>
    <x v="0"/>
    <x v="3"/>
    <x v="2"/>
    <n v="36337"/>
    <n v="18230"/>
    <n v="5296"/>
    <n v="24"/>
    <n v="4005"/>
    <n v="7584"/>
    <n v="0"/>
    <n v="0"/>
  </r>
  <r>
    <x v="0"/>
    <x v="3"/>
    <x v="3"/>
    <n v="1339"/>
    <n v="1202"/>
    <n v="62"/>
    <n v="7"/>
    <n v="0"/>
    <n v="68"/>
    <n v="0"/>
    <n v="0"/>
  </r>
  <r>
    <x v="0"/>
    <x v="3"/>
    <x v="4"/>
    <n v="212954"/>
    <n v="118303"/>
    <n v="23494"/>
    <n v="318"/>
    <n v="6714"/>
    <n v="58414"/>
    <n v="2"/>
    <n v="0"/>
  </r>
  <r>
    <x v="0"/>
    <x v="3"/>
    <x v="5"/>
    <n v="62491"/>
    <n v="30008"/>
    <n v="9168"/>
    <n v="36"/>
    <n v="5061"/>
    <n v="16577"/>
    <n v="0"/>
    <n v="0"/>
  </r>
  <r>
    <x v="0"/>
    <x v="3"/>
    <x v="6"/>
    <n v="154278"/>
    <n v="78105"/>
    <n v="19407"/>
    <n v="90"/>
    <n v="5724"/>
    <n v="47115"/>
    <n v="0"/>
    <n v="0"/>
  </r>
  <r>
    <x v="0"/>
    <x v="3"/>
    <x v="7"/>
    <n v="73232"/>
    <n v="35017"/>
    <n v="11783"/>
    <n v="56"/>
    <n v="4186"/>
    <n v="19954"/>
    <n v="0"/>
    <n v="0"/>
  </r>
  <r>
    <x v="0"/>
    <x v="3"/>
    <x v="8"/>
    <n v="582"/>
    <n v="0"/>
    <n v="0"/>
    <n v="0"/>
    <n v="0"/>
    <n v="582"/>
    <n v="0"/>
    <n v="0"/>
  </r>
  <r>
    <x v="0"/>
    <x v="3"/>
    <x v="9"/>
    <n v="78779"/>
    <n v="44552"/>
    <n v="9943"/>
    <n v="40"/>
    <n v="0"/>
    <n v="21352"/>
    <n v="2"/>
    <n v="0"/>
  </r>
  <r>
    <x v="0"/>
    <x v="3"/>
    <x v="10"/>
    <n v="3448"/>
    <n v="0"/>
    <n v="0"/>
    <n v="0"/>
    <n v="0"/>
    <n v="3448"/>
    <n v="0"/>
    <n v="0"/>
  </r>
  <r>
    <x v="0"/>
    <x v="3"/>
    <x v="11"/>
    <n v="119"/>
    <n v="102"/>
    <n v="13"/>
    <n v="1"/>
    <n v="0"/>
    <n v="1"/>
    <n v="0"/>
    <n v="0"/>
  </r>
  <r>
    <x v="0"/>
    <x v="3"/>
    <x v="12"/>
    <n v="4388"/>
    <n v="1957"/>
    <n v="443"/>
    <n v="4"/>
    <n v="687"/>
    <n v="1136"/>
    <n v="0"/>
    <n v="0"/>
  </r>
  <r>
    <x v="0"/>
    <x v="3"/>
    <x v="13"/>
    <n v="30963"/>
    <n v="13707"/>
    <n v="5111"/>
    <n v="29"/>
    <n v="3964"/>
    <n v="7187"/>
    <n v="1"/>
    <n v="0"/>
  </r>
  <r>
    <x v="0"/>
    <x v="3"/>
    <x v="14"/>
    <n v="72442"/>
    <n v="40792"/>
    <n v="11976"/>
    <n v="50"/>
    <n v="377"/>
    <n v="16635"/>
    <n v="0"/>
    <n v="0"/>
  </r>
  <r>
    <x v="0"/>
    <x v="3"/>
    <x v="15"/>
    <n v="44511"/>
    <n v="22439"/>
    <n v="5596"/>
    <n v="21"/>
    <n v="2488"/>
    <n v="13145"/>
    <n v="1"/>
    <n v="0"/>
  </r>
  <r>
    <x v="0"/>
    <x v="3"/>
    <x v="16"/>
    <n v="8551"/>
    <n v="4311"/>
    <n v="1341"/>
    <n v="5"/>
    <n v="0"/>
    <n v="2576"/>
    <n v="0"/>
    <n v="0"/>
  </r>
  <r>
    <x v="0"/>
    <x v="3"/>
    <x v="17"/>
    <n v="5070"/>
    <n v="2764"/>
    <n v="441"/>
    <n v="0"/>
    <n v="258"/>
    <n v="1550"/>
    <n v="0"/>
    <n v="0"/>
  </r>
  <r>
    <x v="0"/>
    <x v="3"/>
    <x v="18"/>
    <n v="196"/>
    <n v="0"/>
    <n v="0"/>
    <n v="0"/>
    <n v="0"/>
    <n v="196"/>
    <n v="0"/>
    <n v="0"/>
  </r>
  <r>
    <x v="0"/>
    <x v="3"/>
    <x v="19"/>
    <n v="54203"/>
    <n v="25814"/>
    <n v="5636"/>
    <n v="23"/>
    <n v="7376"/>
    <n v="14360"/>
    <n v="1"/>
    <n v="0"/>
  </r>
  <r>
    <x v="0"/>
    <x v="3"/>
    <x v="20"/>
    <n v="628"/>
    <n v="563"/>
    <n v="0"/>
    <n v="65"/>
    <n v="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x v="0"/>
    <x v="0"/>
    <x v="0"/>
    <n v="17979"/>
  </r>
  <r>
    <x v="0"/>
    <x v="0"/>
    <x v="1"/>
    <n v="1"/>
  </r>
  <r>
    <x v="0"/>
    <x v="0"/>
    <x v="2"/>
    <n v="2210"/>
  </r>
  <r>
    <x v="0"/>
    <x v="0"/>
    <x v="3"/>
    <n v="863"/>
  </r>
  <r>
    <x v="0"/>
    <x v="0"/>
    <x v="4"/>
    <n v="21179"/>
  </r>
  <r>
    <x v="0"/>
    <x v="0"/>
    <x v="5"/>
    <n v="4323"/>
  </r>
  <r>
    <x v="0"/>
    <x v="0"/>
    <x v="6"/>
    <n v="10828"/>
  </r>
  <r>
    <x v="0"/>
    <x v="0"/>
    <x v="7"/>
    <n v="4688"/>
  </r>
  <r>
    <x v="0"/>
    <x v="0"/>
    <x v="8"/>
    <n v="5630"/>
  </r>
  <r>
    <x v="0"/>
    <x v="0"/>
    <x v="9"/>
    <n v="3"/>
  </r>
  <r>
    <x v="0"/>
    <x v="0"/>
    <x v="10"/>
    <n v="144"/>
  </r>
  <r>
    <x v="0"/>
    <x v="0"/>
    <x v="11"/>
    <n v="1534"/>
  </r>
  <r>
    <x v="0"/>
    <x v="0"/>
    <x v="12"/>
    <n v="6479"/>
  </r>
  <r>
    <x v="0"/>
    <x v="0"/>
    <x v="13"/>
    <n v="2011"/>
  </r>
  <r>
    <x v="0"/>
    <x v="0"/>
    <x v="14"/>
    <n v="587"/>
  </r>
  <r>
    <x v="0"/>
    <x v="0"/>
    <x v="15"/>
    <n v="96"/>
  </r>
  <r>
    <x v="0"/>
    <x v="0"/>
    <x v="16"/>
    <n v="3036"/>
  </r>
  <r>
    <x v="0"/>
    <x v="0"/>
    <x v="17"/>
    <n v="8740"/>
  </r>
  <r>
    <x v="0"/>
    <x v="1"/>
    <x v="0"/>
    <n v="17743"/>
  </r>
  <r>
    <x v="0"/>
    <x v="1"/>
    <x v="1"/>
    <n v="2"/>
  </r>
  <r>
    <x v="0"/>
    <x v="1"/>
    <x v="2"/>
    <n v="1700"/>
  </r>
  <r>
    <x v="0"/>
    <x v="1"/>
    <x v="3"/>
    <n v="706"/>
  </r>
  <r>
    <x v="0"/>
    <x v="1"/>
    <x v="4"/>
    <n v="18997"/>
  </r>
  <r>
    <x v="0"/>
    <x v="1"/>
    <x v="5"/>
    <n v="4017"/>
  </r>
  <r>
    <x v="0"/>
    <x v="1"/>
    <x v="6"/>
    <n v="10261"/>
  </r>
  <r>
    <x v="0"/>
    <x v="1"/>
    <x v="7"/>
    <n v="4355"/>
  </r>
  <r>
    <x v="0"/>
    <x v="1"/>
    <x v="8"/>
    <n v="5848"/>
  </r>
  <r>
    <x v="0"/>
    <x v="1"/>
    <x v="10"/>
    <n v="99"/>
  </r>
  <r>
    <x v="0"/>
    <x v="1"/>
    <x v="11"/>
    <n v="1403"/>
  </r>
  <r>
    <x v="0"/>
    <x v="1"/>
    <x v="12"/>
    <n v="6084"/>
  </r>
  <r>
    <x v="0"/>
    <x v="1"/>
    <x v="13"/>
    <n v="1890"/>
  </r>
  <r>
    <x v="0"/>
    <x v="1"/>
    <x v="14"/>
    <n v="509"/>
  </r>
  <r>
    <x v="0"/>
    <x v="1"/>
    <x v="15"/>
    <n v="101"/>
  </r>
  <r>
    <x v="0"/>
    <x v="1"/>
    <x v="16"/>
    <n v="2496"/>
  </r>
  <r>
    <x v="0"/>
    <x v="1"/>
    <x v="17"/>
    <n v="10122"/>
  </r>
  <r>
    <x v="0"/>
    <x v="2"/>
    <x v="0"/>
    <n v="11264"/>
  </r>
  <r>
    <x v="0"/>
    <x v="2"/>
    <x v="1"/>
    <n v="1"/>
  </r>
  <r>
    <x v="0"/>
    <x v="2"/>
    <x v="2"/>
    <n v="970"/>
  </r>
  <r>
    <x v="0"/>
    <x v="2"/>
    <x v="3"/>
    <n v="459"/>
  </r>
  <r>
    <x v="0"/>
    <x v="2"/>
    <x v="4"/>
    <n v="12261"/>
  </r>
  <r>
    <x v="0"/>
    <x v="2"/>
    <x v="5"/>
    <n v="2585"/>
  </r>
  <r>
    <x v="0"/>
    <x v="2"/>
    <x v="6"/>
    <n v="7211"/>
  </r>
  <r>
    <x v="0"/>
    <x v="2"/>
    <x v="7"/>
    <n v="2645"/>
  </r>
  <r>
    <x v="0"/>
    <x v="2"/>
    <x v="8"/>
    <n v="3418"/>
  </r>
  <r>
    <x v="0"/>
    <x v="2"/>
    <x v="9"/>
    <n v="1"/>
  </r>
  <r>
    <x v="0"/>
    <x v="2"/>
    <x v="10"/>
    <n v="65"/>
  </r>
  <r>
    <x v="0"/>
    <x v="2"/>
    <x v="11"/>
    <n v="907"/>
  </r>
  <r>
    <x v="0"/>
    <x v="2"/>
    <x v="12"/>
    <n v="3285"/>
  </r>
  <r>
    <x v="0"/>
    <x v="2"/>
    <x v="13"/>
    <n v="1314"/>
  </r>
  <r>
    <x v="0"/>
    <x v="2"/>
    <x v="14"/>
    <n v="389"/>
  </r>
  <r>
    <x v="0"/>
    <x v="2"/>
    <x v="15"/>
    <n v="99"/>
  </r>
  <r>
    <x v="0"/>
    <x v="2"/>
    <x v="16"/>
    <n v="2006"/>
  </r>
  <r>
    <x v="0"/>
    <x v="2"/>
    <x v="17"/>
    <n v="7570"/>
  </r>
  <r>
    <x v="0"/>
    <x v="3"/>
    <x v="0"/>
    <n v="14186"/>
  </r>
  <r>
    <x v="0"/>
    <x v="3"/>
    <x v="2"/>
    <n v="1266"/>
  </r>
  <r>
    <x v="0"/>
    <x v="3"/>
    <x v="3"/>
    <n v="193"/>
  </r>
  <r>
    <x v="0"/>
    <x v="3"/>
    <x v="4"/>
    <n v="24594"/>
  </r>
  <r>
    <x v="0"/>
    <x v="3"/>
    <x v="5"/>
    <n v="3231"/>
  </r>
  <r>
    <x v="0"/>
    <x v="3"/>
    <x v="6"/>
    <n v="8168"/>
  </r>
  <r>
    <x v="0"/>
    <x v="3"/>
    <x v="7"/>
    <n v="3411"/>
  </r>
  <r>
    <x v="0"/>
    <x v="3"/>
    <x v="8"/>
    <n v="3569"/>
  </r>
  <r>
    <x v="0"/>
    <x v="3"/>
    <x v="9"/>
    <n v="4"/>
  </r>
  <r>
    <x v="0"/>
    <x v="3"/>
    <x v="10"/>
    <n v="75"/>
  </r>
  <r>
    <x v="0"/>
    <x v="3"/>
    <x v="11"/>
    <n v="1048"/>
  </r>
  <r>
    <x v="0"/>
    <x v="3"/>
    <x v="12"/>
    <n v="4569"/>
  </r>
  <r>
    <x v="0"/>
    <x v="3"/>
    <x v="13"/>
    <n v="1449"/>
  </r>
  <r>
    <x v="0"/>
    <x v="3"/>
    <x v="14"/>
    <n v="373"/>
  </r>
  <r>
    <x v="0"/>
    <x v="3"/>
    <x v="15"/>
    <n v="114"/>
  </r>
  <r>
    <x v="0"/>
    <x v="3"/>
    <x v="16"/>
    <n v="2383"/>
  </r>
  <r>
    <x v="0"/>
    <x v="3"/>
    <x v="17"/>
    <n v="280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4477"/>
  </r>
  <r>
    <x v="0"/>
    <x v="0"/>
    <x v="1"/>
    <n v="11594"/>
  </r>
  <r>
    <x v="0"/>
    <x v="0"/>
    <x v="2"/>
    <n v="9504"/>
  </r>
  <r>
    <x v="0"/>
    <x v="0"/>
    <x v="3"/>
    <n v="6111"/>
  </r>
  <r>
    <x v="0"/>
    <x v="0"/>
    <x v="4"/>
    <n v="1974"/>
  </r>
  <r>
    <x v="0"/>
    <x v="0"/>
    <x v="5"/>
    <n v="9883"/>
  </r>
  <r>
    <x v="0"/>
    <x v="0"/>
    <x v="6"/>
    <n v="3141"/>
  </r>
  <r>
    <x v="0"/>
    <x v="0"/>
    <x v="7"/>
    <n v="798"/>
  </r>
  <r>
    <x v="0"/>
    <x v="0"/>
    <x v="8"/>
    <n v="4980"/>
  </r>
  <r>
    <x v="0"/>
    <x v="0"/>
    <x v="9"/>
    <n v="4267"/>
  </r>
  <r>
    <x v="0"/>
    <x v="0"/>
    <x v="10"/>
    <n v="2718"/>
  </r>
  <r>
    <x v="0"/>
    <x v="0"/>
    <x v="11"/>
    <n v="809"/>
  </r>
  <r>
    <x v="0"/>
    <x v="0"/>
    <x v="12"/>
    <n v="1049"/>
  </r>
  <r>
    <x v="0"/>
    <x v="0"/>
    <x v="13"/>
    <n v="8857"/>
  </r>
  <r>
    <x v="0"/>
    <x v="0"/>
    <x v="14"/>
    <n v="388"/>
  </r>
  <r>
    <x v="0"/>
    <x v="1"/>
    <x v="0"/>
    <n v="4506"/>
  </r>
  <r>
    <x v="0"/>
    <x v="1"/>
    <x v="1"/>
    <n v="10666"/>
  </r>
  <r>
    <x v="0"/>
    <x v="1"/>
    <x v="2"/>
    <n v="9885"/>
  </r>
  <r>
    <x v="0"/>
    <x v="1"/>
    <x v="3"/>
    <n v="5264"/>
  </r>
  <r>
    <x v="0"/>
    <x v="1"/>
    <x v="4"/>
    <n v="3443"/>
  </r>
  <r>
    <x v="0"/>
    <x v="1"/>
    <x v="5"/>
    <n v="9556"/>
  </r>
  <r>
    <x v="0"/>
    <x v="1"/>
    <x v="6"/>
    <n v="7057"/>
  </r>
  <r>
    <x v="0"/>
    <x v="1"/>
    <x v="7"/>
    <n v="903"/>
  </r>
  <r>
    <x v="0"/>
    <x v="1"/>
    <x v="8"/>
    <n v="4585"/>
  </r>
  <r>
    <x v="0"/>
    <x v="1"/>
    <x v="9"/>
    <n v="5171"/>
  </r>
  <r>
    <x v="0"/>
    <x v="1"/>
    <x v="10"/>
    <n v="2714"/>
  </r>
  <r>
    <x v="0"/>
    <x v="1"/>
    <x v="11"/>
    <n v="714"/>
  </r>
  <r>
    <x v="0"/>
    <x v="1"/>
    <x v="12"/>
    <n v="1142"/>
  </r>
  <r>
    <x v="0"/>
    <x v="1"/>
    <x v="13"/>
    <n v="7819"/>
  </r>
  <r>
    <x v="0"/>
    <x v="1"/>
    <x v="14"/>
    <n v="264"/>
  </r>
  <r>
    <x v="0"/>
    <x v="2"/>
    <x v="0"/>
    <n v="3253"/>
  </r>
  <r>
    <x v="0"/>
    <x v="2"/>
    <x v="1"/>
    <n v="8738"/>
  </r>
  <r>
    <x v="0"/>
    <x v="2"/>
    <x v="2"/>
    <n v="7581"/>
  </r>
  <r>
    <x v="0"/>
    <x v="2"/>
    <x v="3"/>
    <n v="4600"/>
  </r>
  <r>
    <x v="0"/>
    <x v="2"/>
    <x v="4"/>
    <n v="3773"/>
  </r>
  <r>
    <x v="0"/>
    <x v="2"/>
    <x v="5"/>
    <n v="7170"/>
  </r>
  <r>
    <x v="0"/>
    <x v="2"/>
    <x v="6"/>
    <n v="6589"/>
  </r>
  <r>
    <x v="0"/>
    <x v="2"/>
    <x v="7"/>
    <n v="789"/>
  </r>
  <r>
    <x v="0"/>
    <x v="2"/>
    <x v="8"/>
    <n v="4054"/>
  </r>
  <r>
    <x v="0"/>
    <x v="2"/>
    <x v="9"/>
    <n v="4079"/>
  </r>
  <r>
    <x v="0"/>
    <x v="2"/>
    <x v="10"/>
    <n v="2153"/>
  </r>
  <r>
    <x v="0"/>
    <x v="2"/>
    <x v="11"/>
    <n v="488"/>
  </r>
  <r>
    <x v="0"/>
    <x v="2"/>
    <x v="12"/>
    <n v="640"/>
  </r>
  <r>
    <x v="0"/>
    <x v="2"/>
    <x v="13"/>
    <n v="6089"/>
  </r>
  <r>
    <x v="0"/>
    <x v="2"/>
    <x v="14"/>
    <n v="287"/>
  </r>
  <r>
    <x v="0"/>
    <x v="3"/>
    <x v="0"/>
    <n v="4670"/>
  </r>
  <r>
    <x v="0"/>
    <x v="3"/>
    <x v="1"/>
    <n v="10554"/>
  </r>
  <r>
    <x v="0"/>
    <x v="3"/>
    <x v="2"/>
    <n v="11108"/>
  </r>
  <r>
    <x v="0"/>
    <x v="3"/>
    <x v="3"/>
    <n v="5681"/>
  </r>
  <r>
    <x v="0"/>
    <x v="3"/>
    <x v="4"/>
    <n v="7467"/>
  </r>
  <r>
    <x v="0"/>
    <x v="3"/>
    <x v="5"/>
    <n v="9683"/>
  </r>
  <r>
    <x v="0"/>
    <x v="3"/>
    <x v="6"/>
    <n v="8221"/>
  </r>
  <r>
    <x v="0"/>
    <x v="3"/>
    <x v="7"/>
    <n v="1004"/>
  </r>
  <r>
    <x v="0"/>
    <x v="3"/>
    <x v="8"/>
    <n v="5468"/>
  </r>
  <r>
    <x v="0"/>
    <x v="3"/>
    <x v="9"/>
    <n v="5840"/>
  </r>
  <r>
    <x v="0"/>
    <x v="3"/>
    <x v="10"/>
    <n v="2388"/>
  </r>
  <r>
    <x v="0"/>
    <x v="3"/>
    <x v="11"/>
    <n v="852"/>
  </r>
  <r>
    <x v="0"/>
    <x v="3"/>
    <x v="12"/>
    <n v="666"/>
  </r>
  <r>
    <x v="0"/>
    <x v="3"/>
    <x v="13"/>
    <n v="8480"/>
  </r>
  <r>
    <x v="0"/>
    <x v="3"/>
    <x v="14"/>
    <n v="24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n v="2025"/>
    <x v="0"/>
    <x v="0"/>
    <m/>
    <n v="5054"/>
    <n v="3086"/>
    <n v="8140"/>
  </r>
  <r>
    <n v="2025"/>
    <x v="0"/>
    <x v="1"/>
    <m/>
    <n v="1537"/>
    <n v="1072"/>
    <n v="2609"/>
  </r>
  <r>
    <n v="2025"/>
    <x v="0"/>
    <x v="2"/>
    <n v="619"/>
    <n v="48"/>
    <n v="2887"/>
    <n v="3554"/>
  </r>
  <r>
    <n v="2025"/>
    <x v="0"/>
    <x v="3"/>
    <n v="1"/>
    <n v="1382"/>
    <n v="2075"/>
    <n v="3458"/>
  </r>
  <r>
    <n v="2025"/>
    <x v="0"/>
    <x v="4"/>
    <m/>
    <n v="365"/>
    <n v="1328"/>
    <n v="1693"/>
  </r>
  <r>
    <n v="2025"/>
    <x v="0"/>
    <x v="5"/>
    <m/>
    <n v="629"/>
    <n v="9133"/>
    <n v="9762"/>
  </r>
  <r>
    <n v="2025"/>
    <x v="0"/>
    <x v="6"/>
    <n v="4"/>
    <n v="2175"/>
    <n v="4973"/>
    <n v="7152"/>
  </r>
  <r>
    <n v="2025"/>
    <x v="0"/>
    <x v="7"/>
    <m/>
    <n v="37"/>
    <n v="316"/>
    <n v="353"/>
  </r>
  <r>
    <n v="2025"/>
    <x v="0"/>
    <x v="8"/>
    <m/>
    <n v="775"/>
    <n v="1455"/>
    <n v="2230"/>
  </r>
  <r>
    <n v="2025"/>
    <x v="0"/>
    <x v="9"/>
    <m/>
    <m/>
    <n v="2"/>
    <n v="2"/>
  </r>
  <r>
    <n v="2025"/>
    <x v="0"/>
    <x v="10"/>
    <m/>
    <n v="2842"/>
    <n v="1530"/>
    <n v="4372"/>
  </r>
  <r>
    <n v="2025"/>
    <x v="0"/>
    <x v="11"/>
    <m/>
    <n v="438"/>
    <n v="1615"/>
    <n v="2053"/>
  </r>
  <r>
    <n v="2025"/>
    <x v="0"/>
    <x v="12"/>
    <m/>
    <n v="219"/>
    <n v="215"/>
    <n v="434"/>
  </r>
  <r>
    <n v="2025"/>
    <x v="0"/>
    <x v="13"/>
    <m/>
    <n v="46"/>
    <n v="291"/>
    <n v="337"/>
  </r>
  <r>
    <n v="2025"/>
    <x v="0"/>
    <x v="14"/>
    <m/>
    <n v="1425"/>
    <n v="1866"/>
    <n v="3291"/>
  </r>
  <r>
    <n v="2025"/>
    <x v="0"/>
    <x v="15"/>
    <n v="4"/>
    <m/>
    <n v="159"/>
    <n v="163"/>
  </r>
  <r>
    <n v="2025"/>
    <x v="1"/>
    <x v="0"/>
    <m/>
    <n v="4685"/>
    <n v="3063"/>
    <n v="7748"/>
  </r>
  <r>
    <n v="2025"/>
    <x v="1"/>
    <x v="16"/>
    <n v="2"/>
    <n v="1830"/>
    <n v="4639"/>
    <n v="6471"/>
  </r>
  <r>
    <n v="2025"/>
    <x v="1"/>
    <x v="17"/>
    <n v="3"/>
    <n v="1111"/>
    <n v="1757"/>
    <n v="2871"/>
  </r>
  <r>
    <n v="2025"/>
    <x v="1"/>
    <x v="18"/>
    <m/>
    <n v="24"/>
    <n v="398"/>
    <n v="422"/>
  </r>
  <r>
    <n v="2025"/>
    <x v="1"/>
    <x v="19"/>
    <m/>
    <n v="69"/>
    <n v="285"/>
    <n v="354"/>
  </r>
  <r>
    <n v="2025"/>
    <x v="1"/>
    <x v="20"/>
    <m/>
    <n v="665"/>
    <n v="2430"/>
    <n v="3095"/>
  </r>
  <r>
    <n v="2025"/>
    <x v="1"/>
    <x v="21"/>
    <n v="450"/>
    <n v="682"/>
    <n v="11710"/>
    <n v="12842"/>
  </r>
  <r>
    <n v="2025"/>
    <x v="1"/>
    <x v="8"/>
    <m/>
    <n v="905"/>
    <n v="1529"/>
    <n v="2434"/>
  </r>
  <r>
    <n v="2025"/>
    <x v="1"/>
    <x v="10"/>
    <m/>
    <n v="2659"/>
    <n v="1569"/>
    <n v="4228"/>
  </r>
  <r>
    <n v="2025"/>
    <x v="1"/>
    <x v="22"/>
    <m/>
    <n v="457"/>
    <n v="1503"/>
    <n v="1960"/>
  </r>
  <r>
    <n v="2025"/>
    <x v="1"/>
    <x v="12"/>
    <m/>
    <n v="159"/>
    <n v="111"/>
    <n v="270"/>
  </r>
  <r>
    <n v="2025"/>
    <x v="1"/>
    <x v="23"/>
    <m/>
    <n v="1327"/>
    <n v="1100"/>
    <n v="2427"/>
  </r>
  <r>
    <n v="2025"/>
    <x v="1"/>
    <x v="24"/>
    <m/>
    <n v="1051"/>
    <n v="1607"/>
    <n v="2658"/>
  </r>
  <r>
    <n v="2025"/>
    <x v="2"/>
    <x v="0"/>
    <m/>
    <n v="3529"/>
    <n v="2207"/>
    <n v="5736"/>
  </r>
  <r>
    <n v="2025"/>
    <x v="2"/>
    <x v="16"/>
    <n v="1"/>
    <n v="1431"/>
    <n v="3409"/>
    <n v="4841"/>
  </r>
  <r>
    <n v="2025"/>
    <x v="2"/>
    <x v="17"/>
    <m/>
    <n v="834"/>
    <n v="1506"/>
    <n v="2340"/>
  </r>
  <r>
    <n v="2025"/>
    <x v="2"/>
    <x v="18"/>
    <m/>
    <n v="31"/>
    <n v="331"/>
    <n v="362"/>
  </r>
  <r>
    <n v="2025"/>
    <x v="2"/>
    <x v="19"/>
    <m/>
    <n v="42"/>
    <n v="217"/>
    <n v="259"/>
  </r>
  <r>
    <n v="2025"/>
    <x v="2"/>
    <x v="20"/>
    <m/>
    <n v="733"/>
    <n v="2110"/>
    <n v="2843"/>
  </r>
  <r>
    <n v="2025"/>
    <x v="2"/>
    <x v="21"/>
    <n v="633"/>
    <n v="799"/>
    <n v="9298"/>
    <n v="10730"/>
  </r>
  <r>
    <n v="2025"/>
    <x v="2"/>
    <x v="8"/>
    <m/>
    <n v="693"/>
    <n v="1197"/>
    <n v="1890"/>
  </r>
  <r>
    <n v="2025"/>
    <x v="2"/>
    <x v="10"/>
    <m/>
    <n v="1854"/>
    <n v="1315"/>
    <n v="3169"/>
  </r>
  <r>
    <n v="2025"/>
    <x v="2"/>
    <x v="22"/>
    <n v="1"/>
    <n v="448"/>
    <n v="1134"/>
    <n v="1583"/>
  </r>
  <r>
    <n v="2025"/>
    <x v="2"/>
    <x v="12"/>
    <m/>
    <n v="135"/>
    <n v="155"/>
    <n v="290"/>
  </r>
  <r>
    <n v="2025"/>
    <x v="2"/>
    <x v="23"/>
    <m/>
    <n v="1070"/>
    <n v="810"/>
    <n v="1880"/>
  </r>
  <r>
    <n v="2025"/>
    <x v="2"/>
    <x v="24"/>
    <m/>
    <n v="668"/>
    <n v="1238"/>
    <n v="1906"/>
  </r>
  <r>
    <s v="2025"/>
    <x v="3"/>
    <x v="0"/>
    <m/>
    <n v="4901"/>
    <n v="2949"/>
    <n v="7850"/>
  </r>
  <r>
    <s v="2025"/>
    <x v="3"/>
    <x v="16"/>
    <n v="1"/>
    <n v="1654"/>
    <n v="4768"/>
    <n v="6423"/>
  </r>
  <r>
    <s v="2025"/>
    <x v="3"/>
    <x v="17"/>
    <n v="1"/>
    <n v="1322"/>
    <n v="1960"/>
    <n v="3283"/>
  </r>
  <r>
    <s v="2025"/>
    <x v="3"/>
    <x v="18"/>
    <n v="3"/>
    <n v="48"/>
    <n v="291"/>
    <n v="342"/>
  </r>
  <r>
    <s v="2025"/>
    <x v="3"/>
    <x v="19"/>
    <m/>
    <n v="42"/>
    <n v="358"/>
    <n v="400"/>
  </r>
  <r>
    <s v="2025"/>
    <x v="3"/>
    <x v="20"/>
    <m/>
    <n v="1469"/>
    <n v="3084"/>
    <n v="4553"/>
  </r>
  <r>
    <s v="2025"/>
    <x v="3"/>
    <x v="21"/>
    <n v="782"/>
    <n v="2371"/>
    <n v="11465"/>
    <n v="14618"/>
  </r>
  <r>
    <s v="2025"/>
    <x v="3"/>
    <x v="8"/>
    <n v="1"/>
    <n v="761"/>
    <n v="1758"/>
    <n v="2520"/>
  </r>
  <r>
    <s v="2025"/>
    <x v="3"/>
    <x v="10"/>
    <m/>
    <n v="2809"/>
    <n v="2535"/>
    <n v="5344"/>
  </r>
  <r>
    <s v="2025"/>
    <x v="3"/>
    <x v="22"/>
    <m/>
    <n v="364"/>
    <n v="1201"/>
    <n v="1565"/>
  </r>
  <r>
    <s v="2025"/>
    <x v="3"/>
    <x v="12"/>
    <m/>
    <n v="226"/>
    <n v="159"/>
    <n v="385"/>
  </r>
  <r>
    <s v="2025"/>
    <x v="3"/>
    <x v="23"/>
    <m/>
    <n v="1383"/>
    <n v="1005"/>
    <n v="2388"/>
  </r>
  <r>
    <s v="2025"/>
    <x v="3"/>
    <x v="24"/>
    <m/>
    <n v="994"/>
    <n v="1786"/>
    <n v="278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5">
  <r>
    <x v="0"/>
    <x v="0"/>
    <x v="0"/>
    <x v="0"/>
    <n v="5"/>
  </r>
  <r>
    <x v="0"/>
    <x v="0"/>
    <x v="0"/>
    <x v="1"/>
    <n v="15"/>
  </r>
  <r>
    <x v="0"/>
    <x v="0"/>
    <x v="0"/>
    <x v="2"/>
    <n v="8"/>
  </r>
  <r>
    <x v="0"/>
    <x v="0"/>
    <x v="0"/>
    <x v="3"/>
    <n v="4"/>
  </r>
  <r>
    <x v="0"/>
    <x v="0"/>
    <x v="0"/>
    <x v="4"/>
    <n v="1"/>
  </r>
  <r>
    <x v="0"/>
    <x v="0"/>
    <x v="0"/>
    <x v="5"/>
    <n v="9"/>
  </r>
  <r>
    <x v="0"/>
    <x v="0"/>
    <x v="0"/>
    <x v="6"/>
    <n v="201"/>
  </r>
  <r>
    <x v="0"/>
    <x v="0"/>
    <x v="0"/>
    <x v="7"/>
    <n v="11"/>
  </r>
  <r>
    <x v="0"/>
    <x v="0"/>
    <x v="0"/>
    <x v="8"/>
    <n v="1"/>
  </r>
  <r>
    <x v="0"/>
    <x v="0"/>
    <x v="1"/>
    <x v="9"/>
    <n v="1350"/>
  </r>
  <r>
    <x v="0"/>
    <x v="0"/>
    <x v="1"/>
    <x v="10"/>
    <n v="20"/>
  </r>
  <r>
    <x v="0"/>
    <x v="0"/>
    <x v="1"/>
    <x v="11"/>
    <n v="1"/>
  </r>
  <r>
    <x v="0"/>
    <x v="0"/>
    <x v="1"/>
    <x v="12"/>
    <n v="1"/>
  </r>
  <r>
    <x v="0"/>
    <x v="0"/>
    <x v="1"/>
    <x v="13"/>
    <n v="1"/>
  </r>
  <r>
    <x v="0"/>
    <x v="0"/>
    <x v="1"/>
    <x v="14"/>
    <n v="1"/>
  </r>
  <r>
    <x v="0"/>
    <x v="0"/>
    <x v="1"/>
    <x v="15"/>
    <n v="10"/>
  </r>
  <r>
    <x v="0"/>
    <x v="0"/>
    <x v="1"/>
    <x v="16"/>
    <n v="1"/>
  </r>
  <r>
    <x v="0"/>
    <x v="0"/>
    <x v="1"/>
    <x v="17"/>
    <n v="1"/>
  </r>
  <r>
    <x v="0"/>
    <x v="0"/>
    <x v="1"/>
    <x v="18"/>
    <n v="1"/>
  </r>
  <r>
    <x v="0"/>
    <x v="0"/>
    <x v="1"/>
    <x v="19"/>
    <n v="3"/>
  </r>
  <r>
    <x v="0"/>
    <x v="0"/>
    <x v="1"/>
    <x v="20"/>
    <n v="1"/>
  </r>
  <r>
    <x v="0"/>
    <x v="0"/>
    <x v="1"/>
    <x v="21"/>
    <n v="1"/>
  </r>
  <r>
    <x v="0"/>
    <x v="0"/>
    <x v="1"/>
    <x v="22"/>
    <n v="8"/>
  </r>
  <r>
    <x v="0"/>
    <x v="0"/>
    <x v="1"/>
    <x v="23"/>
    <n v="6"/>
  </r>
  <r>
    <x v="0"/>
    <x v="0"/>
    <x v="1"/>
    <x v="24"/>
    <n v="11"/>
  </r>
  <r>
    <x v="0"/>
    <x v="0"/>
    <x v="1"/>
    <x v="25"/>
    <n v="1"/>
  </r>
  <r>
    <x v="0"/>
    <x v="0"/>
    <x v="1"/>
    <x v="26"/>
    <n v="22"/>
  </r>
  <r>
    <x v="0"/>
    <x v="0"/>
    <x v="1"/>
    <x v="27"/>
    <n v="12"/>
  </r>
  <r>
    <x v="0"/>
    <x v="0"/>
    <x v="1"/>
    <x v="28"/>
    <n v="4"/>
  </r>
  <r>
    <x v="0"/>
    <x v="0"/>
    <x v="1"/>
    <x v="29"/>
    <n v="12"/>
  </r>
  <r>
    <x v="0"/>
    <x v="0"/>
    <x v="1"/>
    <x v="30"/>
    <n v="1"/>
  </r>
  <r>
    <x v="0"/>
    <x v="0"/>
    <x v="1"/>
    <x v="31"/>
    <n v="7"/>
  </r>
  <r>
    <x v="0"/>
    <x v="0"/>
    <x v="1"/>
    <x v="32"/>
    <n v="4"/>
  </r>
  <r>
    <x v="0"/>
    <x v="0"/>
    <x v="1"/>
    <x v="33"/>
    <n v="2"/>
  </r>
  <r>
    <x v="0"/>
    <x v="0"/>
    <x v="1"/>
    <x v="34"/>
    <n v="14"/>
  </r>
  <r>
    <x v="0"/>
    <x v="0"/>
    <x v="1"/>
    <x v="35"/>
    <n v="26"/>
  </r>
  <r>
    <x v="0"/>
    <x v="0"/>
    <x v="1"/>
    <x v="36"/>
    <n v="4"/>
  </r>
  <r>
    <x v="0"/>
    <x v="0"/>
    <x v="1"/>
    <x v="37"/>
    <n v="103"/>
  </r>
  <r>
    <x v="0"/>
    <x v="0"/>
    <x v="1"/>
    <x v="38"/>
    <n v="1"/>
  </r>
  <r>
    <x v="0"/>
    <x v="0"/>
    <x v="1"/>
    <x v="39"/>
    <n v="25"/>
  </r>
  <r>
    <x v="0"/>
    <x v="0"/>
    <x v="1"/>
    <x v="40"/>
    <n v="12"/>
  </r>
  <r>
    <x v="0"/>
    <x v="0"/>
    <x v="1"/>
    <x v="41"/>
    <n v="3"/>
  </r>
  <r>
    <x v="0"/>
    <x v="0"/>
    <x v="1"/>
    <x v="42"/>
    <n v="1"/>
  </r>
  <r>
    <x v="0"/>
    <x v="0"/>
    <x v="1"/>
    <x v="43"/>
    <n v="7"/>
  </r>
  <r>
    <x v="0"/>
    <x v="0"/>
    <x v="1"/>
    <x v="44"/>
    <n v="15"/>
  </r>
  <r>
    <x v="0"/>
    <x v="0"/>
    <x v="1"/>
    <x v="45"/>
    <n v="4"/>
  </r>
  <r>
    <x v="0"/>
    <x v="0"/>
    <x v="1"/>
    <x v="46"/>
    <n v="259"/>
  </r>
  <r>
    <x v="0"/>
    <x v="0"/>
    <x v="1"/>
    <x v="47"/>
    <n v="7"/>
  </r>
  <r>
    <x v="0"/>
    <x v="0"/>
    <x v="1"/>
    <x v="48"/>
    <n v="2"/>
  </r>
  <r>
    <x v="0"/>
    <x v="0"/>
    <x v="1"/>
    <x v="49"/>
    <n v="96"/>
  </r>
  <r>
    <x v="0"/>
    <x v="0"/>
    <x v="1"/>
    <x v="50"/>
    <n v="9"/>
  </r>
  <r>
    <x v="0"/>
    <x v="0"/>
    <x v="1"/>
    <x v="51"/>
    <n v="1"/>
  </r>
  <r>
    <x v="0"/>
    <x v="0"/>
    <x v="1"/>
    <x v="52"/>
    <n v="19"/>
  </r>
  <r>
    <x v="0"/>
    <x v="0"/>
    <x v="1"/>
    <x v="53"/>
    <n v="74"/>
  </r>
  <r>
    <x v="0"/>
    <x v="0"/>
    <x v="1"/>
    <x v="54"/>
    <n v="24"/>
  </r>
  <r>
    <x v="0"/>
    <x v="0"/>
    <x v="1"/>
    <x v="55"/>
    <n v="2"/>
  </r>
  <r>
    <x v="0"/>
    <x v="0"/>
    <x v="1"/>
    <x v="56"/>
    <n v="1"/>
  </r>
  <r>
    <x v="0"/>
    <x v="0"/>
    <x v="1"/>
    <x v="57"/>
    <n v="24"/>
  </r>
  <r>
    <x v="0"/>
    <x v="0"/>
    <x v="1"/>
    <x v="58"/>
    <n v="5"/>
  </r>
  <r>
    <x v="0"/>
    <x v="0"/>
    <x v="1"/>
    <x v="59"/>
    <n v="11"/>
  </r>
  <r>
    <x v="0"/>
    <x v="0"/>
    <x v="1"/>
    <x v="60"/>
    <n v="4"/>
  </r>
  <r>
    <x v="0"/>
    <x v="0"/>
    <x v="1"/>
    <x v="61"/>
    <n v="1"/>
  </r>
  <r>
    <x v="0"/>
    <x v="0"/>
    <x v="1"/>
    <x v="62"/>
    <n v="5"/>
  </r>
  <r>
    <x v="0"/>
    <x v="0"/>
    <x v="1"/>
    <x v="63"/>
    <n v="24"/>
  </r>
  <r>
    <x v="0"/>
    <x v="0"/>
    <x v="1"/>
    <x v="64"/>
    <n v="9"/>
  </r>
  <r>
    <x v="0"/>
    <x v="0"/>
    <x v="1"/>
    <x v="65"/>
    <n v="2"/>
  </r>
  <r>
    <x v="0"/>
    <x v="0"/>
    <x v="1"/>
    <x v="66"/>
    <n v="4"/>
  </r>
  <r>
    <x v="0"/>
    <x v="0"/>
    <x v="1"/>
    <x v="67"/>
    <n v="166"/>
  </r>
  <r>
    <x v="0"/>
    <x v="0"/>
    <x v="1"/>
    <x v="68"/>
    <n v="3"/>
  </r>
  <r>
    <x v="0"/>
    <x v="0"/>
    <x v="1"/>
    <x v="69"/>
    <n v="2"/>
  </r>
  <r>
    <x v="0"/>
    <x v="0"/>
    <x v="1"/>
    <x v="70"/>
    <n v="59"/>
  </r>
  <r>
    <x v="0"/>
    <x v="0"/>
    <x v="1"/>
    <x v="71"/>
    <n v="913"/>
  </r>
  <r>
    <x v="0"/>
    <x v="0"/>
    <x v="1"/>
    <x v="72"/>
    <n v="1"/>
  </r>
  <r>
    <x v="0"/>
    <x v="0"/>
    <x v="1"/>
    <x v="73"/>
    <n v="1"/>
  </r>
  <r>
    <x v="0"/>
    <x v="0"/>
    <x v="1"/>
    <x v="74"/>
    <n v="3"/>
  </r>
  <r>
    <x v="0"/>
    <x v="0"/>
    <x v="1"/>
    <x v="75"/>
    <n v="5"/>
  </r>
  <r>
    <x v="0"/>
    <x v="1"/>
    <x v="0"/>
    <x v="0"/>
    <n v="14"/>
  </r>
  <r>
    <x v="0"/>
    <x v="1"/>
    <x v="0"/>
    <x v="76"/>
    <n v="7"/>
  </r>
  <r>
    <x v="0"/>
    <x v="1"/>
    <x v="0"/>
    <x v="77"/>
    <n v="1"/>
  </r>
  <r>
    <x v="0"/>
    <x v="1"/>
    <x v="0"/>
    <x v="1"/>
    <n v="13"/>
  </r>
  <r>
    <x v="0"/>
    <x v="1"/>
    <x v="0"/>
    <x v="78"/>
    <n v="1"/>
  </r>
  <r>
    <x v="0"/>
    <x v="1"/>
    <x v="0"/>
    <x v="2"/>
    <n v="1"/>
  </r>
  <r>
    <x v="0"/>
    <x v="1"/>
    <x v="0"/>
    <x v="4"/>
    <n v="2"/>
  </r>
  <r>
    <x v="0"/>
    <x v="1"/>
    <x v="0"/>
    <x v="6"/>
    <n v="387"/>
  </r>
  <r>
    <x v="0"/>
    <x v="1"/>
    <x v="0"/>
    <x v="7"/>
    <n v="12"/>
  </r>
  <r>
    <x v="0"/>
    <x v="1"/>
    <x v="0"/>
    <x v="79"/>
    <n v="6"/>
  </r>
  <r>
    <x v="0"/>
    <x v="1"/>
    <x v="1"/>
    <x v="80"/>
    <n v="1"/>
  </r>
  <r>
    <x v="0"/>
    <x v="1"/>
    <x v="1"/>
    <x v="9"/>
    <n v="776"/>
  </r>
  <r>
    <x v="0"/>
    <x v="1"/>
    <x v="1"/>
    <x v="10"/>
    <n v="32"/>
  </r>
  <r>
    <x v="0"/>
    <x v="1"/>
    <x v="1"/>
    <x v="14"/>
    <n v="3"/>
  </r>
  <r>
    <x v="0"/>
    <x v="1"/>
    <x v="1"/>
    <x v="15"/>
    <n v="4"/>
  </r>
  <r>
    <x v="0"/>
    <x v="1"/>
    <x v="1"/>
    <x v="16"/>
    <n v="1"/>
  </r>
  <r>
    <x v="0"/>
    <x v="1"/>
    <x v="1"/>
    <x v="18"/>
    <n v="1"/>
  </r>
  <r>
    <x v="0"/>
    <x v="1"/>
    <x v="1"/>
    <x v="22"/>
    <n v="14"/>
  </r>
  <r>
    <x v="0"/>
    <x v="1"/>
    <x v="1"/>
    <x v="23"/>
    <n v="1"/>
  </r>
  <r>
    <x v="0"/>
    <x v="1"/>
    <x v="1"/>
    <x v="24"/>
    <n v="7"/>
  </r>
  <r>
    <x v="0"/>
    <x v="1"/>
    <x v="1"/>
    <x v="25"/>
    <n v="1"/>
  </r>
  <r>
    <x v="0"/>
    <x v="1"/>
    <x v="1"/>
    <x v="26"/>
    <n v="45"/>
  </r>
  <r>
    <x v="0"/>
    <x v="1"/>
    <x v="1"/>
    <x v="27"/>
    <n v="7"/>
  </r>
  <r>
    <x v="0"/>
    <x v="1"/>
    <x v="1"/>
    <x v="28"/>
    <n v="4"/>
  </r>
  <r>
    <x v="0"/>
    <x v="1"/>
    <x v="1"/>
    <x v="29"/>
    <n v="10"/>
  </r>
  <r>
    <x v="0"/>
    <x v="1"/>
    <x v="1"/>
    <x v="81"/>
    <n v="5"/>
  </r>
  <r>
    <x v="0"/>
    <x v="1"/>
    <x v="1"/>
    <x v="30"/>
    <n v="1"/>
  </r>
  <r>
    <x v="0"/>
    <x v="1"/>
    <x v="1"/>
    <x v="82"/>
    <n v="1"/>
  </r>
  <r>
    <x v="0"/>
    <x v="1"/>
    <x v="1"/>
    <x v="32"/>
    <n v="1"/>
  </r>
  <r>
    <x v="0"/>
    <x v="1"/>
    <x v="1"/>
    <x v="33"/>
    <n v="6"/>
  </r>
  <r>
    <x v="0"/>
    <x v="1"/>
    <x v="1"/>
    <x v="34"/>
    <n v="10"/>
  </r>
  <r>
    <x v="0"/>
    <x v="1"/>
    <x v="1"/>
    <x v="83"/>
    <n v="1"/>
  </r>
  <r>
    <x v="0"/>
    <x v="1"/>
    <x v="1"/>
    <x v="84"/>
    <n v="1"/>
  </r>
  <r>
    <x v="0"/>
    <x v="1"/>
    <x v="1"/>
    <x v="35"/>
    <n v="28"/>
  </r>
  <r>
    <x v="0"/>
    <x v="1"/>
    <x v="1"/>
    <x v="85"/>
    <n v="1"/>
  </r>
  <r>
    <x v="0"/>
    <x v="1"/>
    <x v="1"/>
    <x v="36"/>
    <n v="2"/>
  </r>
  <r>
    <x v="0"/>
    <x v="1"/>
    <x v="1"/>
    <x v="37"/>
    <n v="86"/>
  </r>
  <r>
    <x v="0"/>
    <x v="1"/>
    <x v="1"/>
    <x v="38"/>
    <n v="1"/>
  </r>
  <r>
    <x v="0"/>
    <x v="1"/>
    <x v="1"/>
    <x v="39"/>
    <n v="11"/>
  </r>
  <r>
    <x v="0"/>
    <x v="1"/>
    <x v="1"/>
    <x v="40"/>
    <n v="2"/>
  </r>
  <r>
    <x v="0"/>
    <x v="1"/>
    <x v="1"/>
    <x v="41"/>
    <n v="3"/>
  </r>
  <r>
    <x v="0"/>
    <x v="1"/>
    <x v="1"/>
    <x v="42"/>
    <n v="3"/>
  </r>
  <r>
    <x v="0"/>
    <x v="1"/>
    <x v="1"/>
    <x v="43"/>
    <n v="1"/>
  </r>
  <r>
    <x v="0"/>
    <x v="1"/>
    <x v="1"/>
    <x v="44"/>
    <n v="1"/>
  </r>
  <r>
    <x v="0"/>
    <x v="1"/>
    <x v="1"/>
    <x v="46"/>
    <n v="110"/>
  </r>
  <r>
    <x v="0"/>
    <x v="1"/>
    <x v="1"/>
    <x v="47"/>
    <n v="8"/>
  </r>
  <r>
    <x v="0"/>
    <x v="1"/>
    <x v="1"/>
    <x v="48"/>
    <n v="9"/>
  </r>
  <r>
    <x v="0"/>
    <x v="1"/>
    <x v="1"/>
    <x v="49"/>
    <n v="72"/>
  </r>
  <r>
    <x v="0"/>
    <x v="1"/>
    <x v="1"/>
    <x v="50"/>
    <n v="14"/>
  </r>
  <r>
    <x v="0"/>
    <x v="1"/>
    <x v="1"/>
    <x v="86"/>
    <n v="1"/>
  </r>
  <r>
    <x v="0"/>
    <x v="1"/>
    <x v="1"/>
    <x v="52"/>
    <n v="34"/>
  </r>
  <r>
    <x v="0"/>
    <x v="1"/>
    <x v="1"/>
    <x v="53"/>
    <n v="259"/>
  </r>
  <r>
    <x v="0"/>
    <x v="1"/>
    <x v="1"/>
    <x v="54"/>
    <n v="20"/>
  </r>
  <r>
    <x v="0"/>
    <x v="1"/>
    <x v="1"/>
    <x v="55"/>
    <n v="3"/>
  </r>
  <r>
    <x v="0"/>
    <x v="1"/>
    <x v="1"/>
    <x v="56"/>
    <n v="8"/>
  </r>
  <r>
    <x v="0"/>
    <x v="1"/>
    <x v="1"/>
    <x v="57"/>
    <n v="80"/>
  </r>
  <r>
    <x v="0"/>
    <x v="1"/>
    <x v="1"/>
    <x v="58"/>
    <n v="7"/>
  </r>
  <r>
    <x v="0"/>
    <x v="1"/>
    <x v="1"/>
    <x v="59"/>
    <n v="12"/>
  </r>
  <r>
    <x v="0"/>
    <x v="1"/>
    <x v="1"/>
    <x v="60"/>
    <n v="3"/>
  </r>
  <r>
    <x v="0"/>
    <x v="1"/>
    <x v="1"/>
    <x v="87"/>
    <n v="1"/>
  </r>
  <r>
    <x v="0"/>
    <x v="1"/>
    <x v="1"/>
    <x v="61"/>
    <n v="3"/>
  </r>
  <r>
    <x v="0"/>
    <x v="1"/>
    <x v="1"/>
    <x v="62"/>
    <n v="6"/>
  </r>
  <r>
    <x v="0"/>
    <x v="1"/>
    <x v="1"/>
    <x v="63"/>
    <n v="83"/>
  </r>
  <r>
    <x v="0"/>
    <x v="1"/>
    <x v="1"/>
    <x v="64"/>
    <n v="5"/>
  </r>
  <r>
    <x v="0"/>
    <x v="1"/>
    <x v="1"/>
    <x v="65"/>
    <n v="4"/>
  </r>
  <r>
    <x v="0"/>
    <x v="1"/>
    <x v="1"/>
    <x v="66"/>
    <n v="2"/>
  </r>
  <r>
    <x v="0"/>
    <x v="1"/>
    <x v="1"/>
    <x v="67"/>
    <n v="110"/>
  </r>
  <r>
    <x v="0"/>
    <x v="1"/>
    <x v="1"/>
    <x v="68"/>
    <n v="1"/>
  </r>
  <r>
    <x v="0"/>
    <x v="1"/>
    <x v="1"/>
    <x v="70"/>
    <n v="20"/>
  </r>
  <r>
    <x v="0"/>
    <x v="1"/>
    <x v="1"/>
    <x v="71"/>
    <n v="1143"/>
  </r>
  <r>
    <x v="0"/>
    <x v="1"/>
    <x v="1"/>
    <x v="72"/>
    <n v="7"/>
  </r>
  <r>
    <x v="0"/>
    <x v="1"/>
    <x v="1"/>
    <x v="73"/>
    <n v="22"/>
  </r>
  <r>
    <x v="0"/>
    <x v="1"/>
    <x v="1"/>
    <x v="74"/>
    <n v="1"/>
  </r>
  <r>
    <x v="0"/>
    <x v="1"/>
    <x v="1"/>
    <x v="75"/>
    <n v="14"/>
  </r>
  <r>
    <x v="0"/>
    <x v="2"/>
    <x v="0"/>
    <x v="0"/>
    <n v="5"/>
  </r>
  <r>
    <x v="0"/>
    <x v="2"/>
    <x v="0"/>
    <x v="76"/>
    <n v="1"/>
  </r>
  <r>
    <x v="0"/>
    <x v="2"/>
    <x v="0"/>
    <x v="77"/>
    <n v="1"/>
  </r>
  <r>
    <x v="0"/>
    <x v="2"/>
    <x v="0"/>
    <x v="1"/>
    <n v="12"/>
  </r>
  <r>
    <x v="0"/>
    <x v="2"/>
    <x v="0"/>
    <x v="78"/>
    <n v="2"/>
  </r>
  <r>
    <x v="0"/>
    <x v="2"/>
    <x v="0"/>
    <x v="2"/>
    <n v="10"/>
  </r>
  <r>
    <x v="0"/>
    <x v="2"/>
    <x v="0"/>
    <x v="6"/>
    <n v="80"/>
  </r>
  <r>
    <x v="0"/>
    <x v="2"/>
    <x v="0"/>
    <x v="7"/>
    <n v="6"/>
  </r>
  <r>
    <x v="0"/>
    <x v="2"/>
    <x v="0"/>
    <x v="79"/>
    <n v="3"/>
  </r>
  <r>
    <x v="0"/>
    <x v="2"/>
    <x v="1"/>
    <x v="9"/>
    <n v="2128"/>
  </r>
  <r>
    <x v="0"/>
    <x v="2"/>
    <x v="1"/>
    <x v="10"/>
    <n v="32"/>
  </r>
  <r>
    <x v="0"/>
    <x v="2"/>
    <x v="1"/>
    <x v="14"/>
    <n v="1"/>
  </r>
  <r>
    <x v="0"/>
    <x v="2"/>
    <x v="1"/>
    <x v="15"/>
    <n v="1"/>
  </r>
  <r>
    <x v="0"/>
    <x v="2"/>
    <x v="1"/>
    <x v="88"/>
    <n v="1"/>
  </r>
  <r>
    <x v="0"/>
    <x v="2"/>
    <x v="1"/>
    <x v="22"/>
    <n v="7"/>
  </r>
  <r>
    <x v="0"/>
    <x v="2"/>
    <x v="1"/>
    <x v="89"/>
    <n v="3"/>
  </r>
  <r>
    <x v="0"/>
    <x v="2"/>
    <x v="1"/>
    <x v="23"/>
    <n v="1"/>
  </r>
  <r>
    <x v="0"/>
    <x v="2"/>
    <x v="1"/>
    <x v="24"/>
    <n v="6"/>
  </r>
  <r>
    <x v="0"/>
    <x v="2"/>
    <x v="1"/>
    <x v="25"/>
    <n v="1"/>
  </r>
  <r>
    <x v="0"/>
    <x v="2"/>
    <x v="1"/>
    <x v="90"/>
    <n v="1"/>
  </r>
  <r>
    <x v="0"/>
    <x v="2"/>
    <x v="1"/>
    <x v="26"/>
    <n v="62"/>
  </r>
  <r>
    <x v="0"/>
    <x v="2"/>
    <x v="1"/>
    <x v="27"/>
    <n v="11"/>
  </r>
  <r>
    <x v="0"/>
    <x v="2"/>
    <x v="1"/>
    <x v="28"/>
    <n v="1"/>
  </r>
  <r>
    <x v="0"/>
    <x v="2"/>
    <x v="1"/>
    <x v="29"/>
    <n v="1"/>
  </r>
  <r>
    <x v="0"/>
    <x v="2"/>
    <x v="1"/>
    <x v="91"/>
    <n v="1"/>
  </r>
  <r>
    <x v="0"/>
    <x v="2"/>
    <x v="1"/>
    <x v="81"/>
    <n v="1"/>
  </r>
  <r>
    <x v="0"/>
    <x v="2"/>
    <x v="1"/>
    <x v="31"/>
    <n v="3"/>
  </r>
  <r>
    <x v="0"/>
    <x v="2"/>
    <x v="1"/>
    <x v="32"/>
    <n v="11"/>
  </r>
  <r>
    <x v="0"/>
    <x v="2"/>
    <x v="1"/>
    <x v="33"/>
    <n v="1"/>
  </r>
  <r>
    <x v="0"/>
    <x v="2"/>
    <x v="1"/>
    <x v="34"/>
    <n v="17"/>
  </r>
  <r>
    <x v="0"/>
    <x v="2"/>
    <x v="1"/>
    <x v="92"/>
    <n v="1"/>
  </r>
  <r>
    <x v="0"/>
    <x v="2"/>
    <x v="1"/>
    <x v="35"/>
    <n v="31"/>
  </r>
  <r>
    <x v="0"/>
    <x v="2"/>
    <x v="1"/>
    <x v="36"/>
    <n v="22"/>
  </r>
  <r>
    <x v="0"/>
    <x v="2"/>
    <x v="1"/>
    <x v="37"/>
    <n v="73"/>
  </r>
  <r>
    <x v="0"/>
    <x v="2"/>
    <x v="1"/>
    <x v="38"/>
    <n v="4"/>
  </r>
  <r>
    <x v="0"/>
    <x v="2"/>
    <x v="1"/>
    <x v="39"/>
    <n v="20"/>
  </r>
  <r>
    <x v="0"/>
    <x v="2"/>
    <x v="1"/>
    <x v="40"/>
    <n v="3"/>
  </r>
  <r>
    <x v="0"/>
    <x v="2"/>
    <x v="1"/>
    <x v="41"/>
    <n v="2"/>
  </r>
  <r>
    <x v="0"/>
    <x v="2"/>
    <x v="1"/>
    <x v="43"/>
    <n v="1"/>
  </r>
  <r>
    <x v="0"/>
    <x v="2"/>
    <x v="1"/>
    <x v="44"/>
    <n v="1"/>
  </r>
  <r>
    <x v="0"/>
    <x v="2"/>
    <x v="1"/>
    <x v="46"/>
    <n v="87"/>
  </r>
  <r>
    <x v="0"/>
    <x v="2"/>
    <x v="1"/>
    <x v="47"/>
    <n v="15"/>
  </r>
  <r>
    <x v="0"/>
    <x v="2"/>
    <x v="1"/>
    <x v="48"/>
    <n v="8"/>
  </r>
  <r>
    <x v="0"/>
    <x v="2"/>
    <x v="1"/>
    <x v="49"/>
    <n v="61"/>
  </r>
  <r>
    <x v="0"/>
    <x v="2"/>
    <x v="1"/>
    <x v="50"/>
    <n v="9"/>
  </r>
  <r>
    <x v="0"/>
    <x v="2"/>
    <x v="1"/>
    <x v="51"/>
    <n v="1"/>
  </r>
  <r>
    <x v="0"/>
    <x v="2"/>
    <x v="1"/>
    <x v="52"/>
    <n v="13"/>
  </r>
  <r>
    <x v="0"/>
    <x v="2"/>
    <x v="1"/>
    <x v="53"/>
    <n v="106"/>
  </r>
  <r>
    <x v="0"/>
    <x v="2"/>
    <x v="1"/>
    <x v="54"/>
    <n v="16"/>
  </r>
  <r>
    <x v="0"/>
    <x v="2"/>
    <x v="1"/>
    <x v="93"/>
    <n v="1"/>
  </r>
  <r>
    <x v="0"/>
    <x v="2"/>
    <x v="1"/>
    <x v="55"/>
    <n v="7"/>
  </r>
  <r>
    <x v="0"/>
    <x v="2"/>
    <x v="1"/>
    <x v="56"/>
    <n v="13"/>
  </r>
  <r>
    <x v="0"/>
    <x v="2"/>
    <x v="1"/>
    <x v="57"/>
    <n v="135"/>
  </r>
  <r>
    <x v="0"/>
    <x v="2"/>
    <x v="1"/>
    <x v="58"/>
    <n v="14"/>
  </r>
  <r>
    <x v="0"/>
    <x v="2"/>
    <x v="1"/>
    <x v="59"/>
    <n v="22"/>
  </r>
  <r>
    <x v="0"/>
    <x v="2"/>
    <x v="1"/>
    <x v="60"/>
    <n v="1"/>
  </r>
  <r>
    <x v="0"/>
    <x v="2"/>
    <x v="1"/>
    <x v="87"/>
    <n v="2"/>
  </r>
  <r>
    <x v="0"/>
    <x v="2"/>
    <x v="1"/>
    <x v="61"/>
    <n v="5"/>
  </r>
  <r>
    <x v="0"/>
    <x v="2"/>
    <x v="1"/>
    <x v="62"/>
    <n v="9"/>
  </r>
  <r>
    <x v="0"/>
    <x v="2"/>
    <x v="1"/>
    <x v="63"/>
    <n v="42"/>
  </r>
  <r>
    <x v="0"/>
    <x v="2"/>
    <x v="1"/>
    <x v="64"/>
    <n v="3"/>
  </r>
  <r>
    <x v="0"/>
    <x v="2"/>
    <x v="1"/>
    <x v="65"/>
    <n v="2"/>
  </r>
  <r>
    <x v="0"/>
    <x v="2"/>
    <x v="1"/>
    <x v="67"/>
    <n v="57"/>
  </r>
  <r>
    <x v="0"/>
    <x v="2"/>
    <x v="1"/>
    <x v="69"/>
    <n v="2"/>
  </r>
  <r>
    <x v="0"/>
    <x v="2"/>
    <x v="1"/>
    <x v="70"/>
    <n v="28"/>
  </r>
  <r>
    <x v="0"/>
    <x v="2"/>
    <x v="1"/>
    <x v="71"/>
    <n v="1535"/>
  </r>
  <r>
    <x v="0"/>
    <x v="2"/>
    <x v="1"/>
    <x v="72"/>
    <n v="10"/>
  </r>
  <r>
    <x v="0"/>
    <x v="2"/>
    <x v="1"/>
    <x v="73"/>
    <n v="7"/>
  </r>
  <r>
    <x v="0"/>
    <x v="2"/>
    <x v="1"/>
    <x v="74"/>
    <n v="1"/>
  </r>
  <r>
    <x v="0"/>
    <x v="2"/>
    <x v="1"/>
    <x v="75"/>
    <n v="4"/>
  </r>
  <r>
    <x v="0"/>
    <x v="3"/>
    <x v="0"/>
    <x v="0"/>
    <n v="9"/>
  </r>
  <r>
    <x v="0"/>
    <x v="3"/>
    <x v="0"/>
    <x v="94"/>
    <n v="1"/>
  </r>
  <r>
    <x v="0"/>
    <x v="3"/>
    <x v="0"/>
    <x v="76"/>
    <n v="5"/>
  </r>
  <r>
    <x v="0"/>
    <x v="3"/>
    <x v="0"/>
    <x v="1"/>
    <n v="11"/>
  </r>
  <r>
    <x v="0"/>
    <x v="3"/>
    <x v="0"/>
    <x v="78"/>
    <n v="4"/>
  </r>
  <r>
    <x v="0"/>
    <x v="3"/>
    <x v="0"/>
    <x v="2"/>
    <n v="8"/>
  </r>
  <r>
    <x v="0"/>
    <x v="3"/>
    <x v="0"/>
    <x v="95"/>
    <n v="1"/>
  </r>
  <r>
    <x v="0"/>
    <x v="3"/>
    <x v="0"/>
    <x v="6"/>
    <n v="201"/>
  </r>
  <r>
    <x v="0"/>
    <x v="3"/>
    <x v="0"/>
    <x v="7"/>
    <n v="5"/>
  </r>
  <r>
    <x v="0"/>
    <x v="3"/>
    <x v="0"/>
    <x v="79"/>
    <n v="11"/>
  </r>
  <r>
    <x v="0"/>
    <x v="3"/>
    <x v="1"/>
    <x v="9"/>
    <n v="1379"/>
  </r>
  <r>
    <x v="0"/>
    <x v="3"/>
    <x v="1"/>
    <x v="10"/>
    <n v="37"/>
  </r>
  <r>
    <x v="0"/>
    <x v="3"/>
    <x v="1"/>
    <x v="11"/>
    <n v="2"/>
  </r>
  <r>
    <x v="0"/>
    <x v="3"/>
    <x v="1"/>
    <x v="14"/>
    <n v="3"/>
  </r>
  <r>
    <x v="0"/>
    <x v="3"/>
    <x v="1"/>
    <x v="15"/>
    <n v="5"/>
  </r>
  <r>
    <x v="0"/>
    <x v="3"/>
    <x v="1"/>
    <x v="16"/>
    <n v="2"/>
  </r>
  <r>
    <x v="0"/>
    <x v="3"/>
    <x v="1"/>
    <x v="88"/>
    <n v="2"/>
  </r>
  <r>
    <x v="0"/>
    <x v="3"/>
    <x v="1"/>
    <x v="22"/>
    <n v="8"/>
  </r>
  <r>
    <x v="0"/>
    <x v="3"/>
    <x v="1"/>
    <x v="89"/>
    <n v="1"/>
  </r>
  <r>
    <x v="0"/>
    <x v="3"/>
    <x v="1"/>
    <x v="24"/>
    <n v="14"/>
  </r>
  <r>
    <x v="0"/>
    <x v="3"/>
    <x v="1"/>
    <x v="96"/>
    <n v="1"/>
  </r>
  <r>
    <x v="0"/>
    <x v="3"/>
    <x v="1"/>
    <x v="26"/>
    <n v="31"/>
  </r>
  <r>
    <x v="0"/>
    <x v="3"/>
    <x v="1"/>
    <x v="27"/>
    <n v="20"/>
  </r>
  <r>
    <x v="0"/>
    <x v="3"/>
    <x v="1"/>
    <x v="28"/>
    <n v="5"/>
  </r>
  <r>
    <x v="0"/>
    <x v="3"/>
    <x v="1"/>
    <x v="29"/>
    <n v="9"/>
  </r>
  <r>
    <x v="0"/>
    <x v="3"/>
    <x v="1"/>
    <x v="91"/>
    <n v="1"/>
  </r>
  <r>
    <x v="0"/>
    <x v="3"/>
    <x v="1"/>
    <x v="81"/>
    <n v="6"/>
  </r>
  <r>
    <x v="0"/>
    <x v="3"/>
    <x v="1"/>
    <x v="30"/>
    <n v="1"/>
  </r>
  <r>
    <x v="0"/>
    <x v="3"/>
    <x v="1"/>
    <x v="31"/>
    <n v="6"/>
  </r>
  <r>
    <x v="0"/>
    <x v="3"/>
    <x v="1"/>
    <x v="82"/>
    <n v="1"/>
  </r>
  <r>
    <x v="0"/>
    <x v="3"/>
    <x v="1"/>
    <x v="32"/>
    <n v="6"/>
  </r>
  <r>
    <x v="0"/>
    <x v="3"/>
    <x v="1"/>
    <x v="33"/>
    <n v="3"/>
  </r>
  <r>
    <x v="0"/>
    <x v="3"/>
    <x v="1"/>
    <x v="34"/>
    <n v="7"/>
  </r>
  <r>
    <x v="0"/>
    <x v="3"/>
    <x v="1"/>
    <x v="35"/>
    <n v="28"/>
  </r>
  <r>
    <x v="0"/>
    <x v="3"/>
    <x v="1"/>
    <x v="36"/>
    <n v="8"/>
  </r>
  <r>
    <x v="0"/>
    <x v="3"/>
    <x v="1"/>
    <x v="37"/>
    <n v="71"/>
  </r>
  <r>
    <x v="0"/>
    <x v="3"/>
    <x v="1"/>
    <x v="38"/>
    <n v="3"/>
  </r>
  <r>
    <x v="0"/>
    <x v="3"/>
    <x v="1"/>
    <x v="39"/>
    <n v="10"/>
  </r>
  <r>
    <x v="0"/>
    <x v="3"/>
    <x v="1"/>
    <x v="40"/>
    <n v="8"/>
  </r>
  <r>
    <x v="0"/>
    <x v="3"/>
    <x v="1"/>
    <x v="41"/>
    <n v="10"/>
  </r>
  <r>
    <x v="0"/>
    <x v="3"/>
    <x v="1"/>
    <x v="42"/>
    <n v="1"/>
  </r>
  <r>
    <x v="0"/>
    <x v="3"/>
    <x v="1"/>
    <x v="43"/>
    <n v="3"/>
  </r>
  <r>
    <x v="0"/>
    <x v="3"/>
    <x v="1"/>
    <x v="97"/>
    <n v="4"/>
  </r>
  <r>
    <x v="0"/>
    <x v="3"/>
    <x v="1"/>
    <x v="44"/>
    <n v="1"/>
  </r>
  <r>
    <x v="0"/>
    <x v="3"/>
    <x v="1"/>
    <x v="46"/>
    <n v="198"/>
  </r>
  <r>
    <x v="0"/>
    <x v="3"/>
    <x v="1"/>
    <x v="47"/>
    <n v="5"/>
  </r>
  <r>
    <x v="0"/>
    <x v="3"/>
    <x v="1"/>
    <x v="48"/>
    <n v="7"/>
  </r>
  <r>
    <x v="0"/>
    <x v="3"/>
    <x v="1"/>
    <x v="49"/>
    <n v="98"/>
  </r>
  <r>
    <x v="0"/>
    <x v="3"/>
    <x v="1"/>
    <x v="50"/>
    <n v="34"/>
  </r>
  <r>
    <x v="0"/>
    <x v="3"/>
    <x v="1"/>
    <x v="51"/>
    <n v="4"/>
  </r>
  <r>
    <x v="0"/>
    <x v="3"/>
    <x v="1"/>
    <x v="52"/>
    <n v="19"/>
  </r>
  <r>
    <x v="0"/>
    <x v="3"/>
    <x v="1"/>
    <x v="53"/>
    <n v="85"/>
  </r>
  <r>
    <x v="0"/>
    <x v="3"/>
    <x v="1"/>
    <x v="54"/>
    <n v="11"/>
  </r>
  <r>
    <x v="0"/>
    <x v="3"/>
    <x v="1"/>
    <x v="93"/>
    <n v="1"/>
  </r>
  <r>
    <x v="0"/>
    <x v="3"/>
    <x v="1"/>
    <x v="55"/>
    <n v="1"/>
  </r>
  <r>
    <x v="0"/>
    <x v="3"/>
    <x v="1"/>
    <x v="56"/>
    <n v="8"/>
  </r>
  <r>
    <x v="0"/>
    <x v="3"/>
    <x v="1"/>
    <x v="57"/>
    <n v="134"/>
  </r>
  <r>
    <x v="0"/>
    <x v="3"/>
    <x v="1"/>
    <x v="58"/>
    <n v="7"/>
  </r>
  <r>
    <x v="0"/>
    <x v="3"/>
    <x v="1"/>
    <x v="59"/>
    <n v="31"/>
  </r>
  <r>
    <x v="0"/>
    <x v="3"/>
    <x v="1"/>
    <x v="60"/>
    <n v="1"/>
  </r>
  <r>
    <x v="0"/>
    <x v="3"/>
    <x v="1"/>
    <x v="87"/>
    <n v="8"/>
  </r>
  <r>
    <x v="0"/>
    <x v="3"/>
    <x v="1"/>
    <x v="61"/>
    <n v="10"/>
  </r>
  <r>
    <x v="0"/>
    <x v="3"/>
    <x v="1"/>
    <x v="62"/>
    <n v="10"/>
  </r>
  <r>
    <x v="0"/>
    <x v="3"/>
    <x v="1"/>
    <x v="63"/>
    <n v="27"/>
  </r>
  <r>
    <x v="0"/>
    <x v="3"/>
    <x v="1"/>
    <x v="64"/>
    <n v="11"/>
  </r>
  <r>
    <x v="0"/>
    <x v="3"/>
    <x v="1"/>
    <x v="65"/>
    <n v="6"/>
  </r>
  <r>
    <x v="0"/>
    <x v="3"/>
    <x v="1"/>
    <x v="66"/>
    <n v="4"/>
  </r>
  <r>
    <x v="0"/>
    <x v="3"/>
    <x v="1"/>
    <x v="67"/>
    <n v="78"/>
  </r>
  <r>
    <x v="0"/>
    <x v="3"/>
    <x v="1"/>
    <x v="69"/>
    <n v="1"/>
  </r>
  <r>
    <x v="0"/>
    <x v="3"/>
    <x v="1"/>
    <x v="70"/>
    <n v="36"/>
  </r>
  <r>
    <x v="0"/>
    <x v="3"/>
    <x v="1"/>
    <x v="71"/>
    <n v="803"/>
  </r>
  <r>
    <x v="0"/>
    <x v="3"/>
    <x v="1"/>
    <x v="72"/>
    <n v="34"/>
  </r>
  <r>
    <x v="0"/>
    <x v="3"/>
    <x v="1"/>
    <x v="73"/>
    <n v="8"/>
  </r>
  <r>
    <x v="0"/>
    <x v="3"/>
    <x v="1"/>
    <x v="74"/>
    <n v="4"/>
  </r>
  <r>
    <x v="0"/>
    <x v="3"/>
    <x v="1"/>
    <x v="75"/>
    <n v="17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x v="0"/>
    <x v="0"/>
    <x v="0"/>
    <x v="0"/>
    <n v="105"/>
  </r>
  <r>
    <x v="0"/>
    <x v="0"/>
    <x v="0"/>
    <x v="1"/>
    <n v="67"/>
  </r>
  <r>
    <x v="0"/>
    <x v="0"/>
    <x v="0"/>
    <x v="2"/>
    <n v="44"/>
  </r>
  <r>
    <x v="0"/>
    <x v="0"/>
    <x v="0"/>
    <x v="3"/>
    <n v="43"/>
  </r>
  <r>
    <x v="0"/>
    <x v="0"/>
    <x v="0"/>
    <x v="4"/>
    <n v="21"/>
  </r>
  <r>
    <x v="0"/>
    <x v="0"/>
    <x v="0"/>
    <x v="5"/>
    <n v="41"/>
  </r>
  <r>
    <x v="0"/>
    <x v="0"/>
    <x v="0"/>
    <x v="6"/>
    <n v="45"/>
  </r>
  <r>
    <x v="0"/>
    <x v="0"/>
    <x v="0"/>
    <x v="7"/>
    <n v="2"/>
  </r>
  <r>
    <x v="0"/>
    <x v="0"/>
    <x v="0"/>
    <x v="8"/>
    <n v="1"/>
  </r>
  <r>
    <x v="0"/>
    <x v="0"/>
    <x v="0"/>
    <x v="9"/>
    <n v="1"/>
  </r>
  <r>
    <x v="0"/>
    <x v="0"/>
    <x v="0"/>
    <x v="10"/>
    <n v="453"/>
  </r>
  <r>
    <x v="0"/>
    <x v="0"/>
    <x v="0"/>
    <x v="11"/>
    <n v="7"/>
  </r>
  <r>
    <x v="0"/>
    <x v="0"/>
    <x v="0"/>
    <x v="12"/>
    <n v="1"/>
  </r>
  <r>
    <x v="0"/>
    <x v="0"/>
    <x v="0"/>
    <x v="13"/>
    <n v="1"/>
  </r>
  <r>
    <x v="0"/>
    <x v="0"/>
    <x v="0"/>
    <x v="14"/>
    <n v="83"/>
  </r>
  <r>
    <x v="0"/>
    <x v="0"/>
    <x v="0"/>
    <x v="15"/>
    <n v="410"/>
  </r>
  <r>
    <x v="0"/>
    <x v="0"/>
    <x v="0"/>
    <x v="16"/>
    <n v="68"/>
  </r>
  <r>
    <x v="0"/>
    <x v="0"/>
    <x v="0"/>
    <x v="17"/>
    <n v="33"/>
  </r>
  <r>
    <x v="0"/>
    <x v="0"/>
    <x v="0"/>
    <x v="18"/>
    <n v="65"/>
  </r>
  <r>
    <x v="0"/>
    <x v="0"/>
    <x v="0"/>
    <x v="19"/>
    <n v="7"/>
  </r>
  <r>
    <x v="0"/>
    <x v="0"/>
    <x v="0"/>
    <x v="20"/>
    <n v="38"/>
  </r>
  <r>
    <x v="0"/>
    <x v="0"/>
    <x v="0"/>
    <x v="21"/>
    <n v="11"/>
  </r>
  <r>
    <x v="0"/>
    <x v="0"/>
    <x v="0"/>
    <x v="22"/>
    <n v="2"/>
  </r>
  <r>
    <x v="0"/>
    <x v="0"/>
    <x v="0"/>
    <x v="23"/>
    <n v="1"/>
  </r>
  <r>
    <x v="0"/>
    <x v="0"/>
    <x v="0"/>
    <x v="24"/>
    <n v="405"/>
  </r>
  <r>
    <x v="0"/>
    <x v="0"/>
    <x v="0"/>
    <x v="25"/>
    <n v="5212"/>
  </r>
  <r>
    <x v="0"/>
    <x v="0"/>
    <x v="0"/>
    <x v="26"/>
    <n v="2"/>
  </r>
  <r>
    <x v="0"/>
    <x v="0"/>
    <x v="0"/>
    <x v="27"/>
    <n v="5"/>
  </r>
  <r>
    <x v="0"/>
    <x v="0"/>
    <x v="0"/>
    <x v="28"/>
    <n v="1177"/>
  </r>
  <r>
    <x v="0"/>
    <x v="0"/>
    <x v="0"/>
    <x v="29"/>
    <n v="43"/>
  </r>
  <r>
    <x v="0"/>
    <x v="0"/>
    <x v="0"/>
    <x v="30"/>
    <n v="32"/>
  </r>
  <r>
    <x v="0"/>
    <x v="0"/>
    <x v="0"/>
    <x v="31"/>
    <n v="7142"/>
  </r>
  <r>
    <x v="0"/>
    <x v="0"/>
    <x v="0"/>
    <x v="32"/>
    <n v="27"/>
  </r>
  <r>
    <x v="0"/>
    <x v="0"/>
    <x v="0"/>
    <x v="33"/>
    <n v="113"/>
  </r>
  <r>
    <x v="0"/>
    <x v="0"/>
    <x v="0"/>
    <x v="34"/>
    <n v="270"/>
  </r>
  <r>
    <x v="0"/>
    <x v="0"/>
    <x v="0"/>
    <x v="35"/>
    <n v="864"/>
  </r>
  <r>
    <x v="0"/>
    <x v="0"/>
    <x v="0"/>
    <x v="36"/>
    <n v="57"/>
  </r>
  <r>
    <x v="0"/>
    <x v="0"/>
    <x v="0"/>
    <x v="37"/>
    <n v="15"/>
  </r>
  <r>
    <x v="0"/>
    <x v="0"/>
    <x v="0"/>
    <x v="38"/>
    <n v="76"/>
  </r>
  <r>
    <x v="0"/>
    <x v="0"/>
    <x v="0"/>
    <x v="39"/>
    <n v="1"/>
  </r>
  <r>
    <x v="0"/>
    <x v="0"/>
    <x v="0"/>
    <x v="40"/>
    <n v="58"/>
  </r>
  <r>
    <x v="0"/>
    <x v="0"/>
    <x v="0"/>
    <x v="41"/>
    <n v="1"/>
  </r>
  <r>
    <x v="0"/>
    <x v="0"/>
    <x v="0"/>
    <x v="42"/>
    <n v="99"/>
  </r>
  <r>
    <x v="0"/>
    <x v="0"/>
    <x v="0"/>
    <x v="43"/>
    <n v="5787"/>
  </r>
  <r>
    <x v="0"/>
    <x v="0"/>
    <x v="0"/>
    <x v="44"/>
    <n v="299"/>
  </r>
  <r>
    <x v="0"/>
    <x v="0"/>
    <x v="0"/>
    <x v="45"/>
    <n v="1"/>
  </r>
  <r>
    <x v="0"/>
    <x v="0"/>
    <x v="0"/>
    <x v="46"/>
    <n v="3"/>
  </r>
  <r>
    <x v="0"/>
    <x v="0"/>
    <x v="0"/>
    <x v="47"/>
    <n v="66"/>
  </r>
  <r>
    <x v="0"/>
    <x v="0"/>
    <x v="0"/>
    <x v="48"/>
    <n v="55"/>
  </r>
  <r>
    <x v="0"/>
    <x v="0"/>
    <x v="0"/>
    <x v="49"/>
    <n v="29"/>
  </r>
  <r>
    <x v="0"/>
    <x v="0"/>
    <x v="0"/>
    <x v="50"/>
    <n v="66"/>
  </r>
  <r>
    <x v="0"/>
    <x v="0"/>
    <x v="0"/>
    <x v="51"/>
    <n v="58"/>
  </r>
  <r>
    <x v="0"/>
    <x v="0"/>
    <x v="0"/>
    <x v="52"/>
    <n v="27"/>
  </r>
  <r>
    <x v="0"/>
    <x v="0"/>
    <x v="1"/>
    <x v="53"/>
    <n v="150533"/>
  </r>
  <r>
    <x v="0"/>
    <x v="0"/>
    <x v="1"/>
    <x v="54"/>
    <n v="71"/>
  </r>
  <r>
    <x v="0"/>
    <x v="0"/>
    <x v="1"/>
    <x v="55"/>
    <n v="1074"/>
  </r>
  <r>
    <x v="0"/>
    <x v="0"/>
    <x v="1"/>
    <x v="56"/>
    <n v="42"/>
  </r>
  <r>
    <x v="0"/>
    <x v="0"/>
    <x v="1"/>
    <x v="57"/>
    <n v="48"/>
  </r>
  <r>
    <x v="0"/>
    <x v="0"/>
    <x v="1"/>
    <x v="58"/>
    <n v="8"/>
  </r>
  <r>
    <x v="0"/>
    <x v="0"/>
    <x v="1"/>
    <x v="59"/>
    <n v="143"/>
  </r>
  <r>
    <x v="0"/>
    <x v="0"/>
    <x v="1"/>
    <x v="60"/>
    <n v="144"/>
  </r>
  <r>
    <x v="0"/>
    <x v="0"/>
    <x v="1"/>
    <x v="61"/>
    <n v="265"/>
  </r>
  <r>
    <x v="0"/>
    <x v="0"/>
    <x v="1"/>
    <x v="62"/>
    <n v="12"/>
  </r>
  <r>
    <x v="0"/>
    <x v="0"/>
    <x v="1"/>
    <x v="63"/>
    <n v="69"/>
  </r>
  <r>
    <x v="0"/>
    <x v="0"/>
    <x v="1"/>
    <x v="64"/>
    <n v="13"/>
  </r>
  <r>
    <x v="0"/>
    <x v="0"/>
    <x v="1"/>
    <x v="65"/>
    <n v="1"/>
  </r>
  <r>
    <x v="0"/>
    <x v="0"/>
    <x v="1"/>
    <x v="66"/>
    <n v="1"/>
  </r>
  <r>
    <x v="0"/>
    <x v="0"/>
    <x v="1"/>
    <x v="67"/>
    <n v="4"/>
  </r>
  <r>
    <x v="0"/>
    <x v="0"/>
    <x v="1"/>
    <x v="68"/>
    <n v="1"/>
  </r>
  <r>
    <x v="0"/>
    <x v="0"/>
    <x v="1"/>
    <x v="69"/>
    <n v="5"/>
  </r>
  <r>
    <x v="0"/>
    <x v="0"/>
    <x v="1"/>
    <x v="70"/>
    <n v="5"/>
  </r>
  <r>
    <x v="0"/>
    <x v="0"/>
    <x v="1"/>
    <x v="71"/>
    <n v="43"/>
  </r>
  <r>
    <x v="0"/>
    <x v="0"/>
    <x v="1"/>
    <x v="72"/>
    <n v="38"/>
  </r>
  <r>
    <x v="0"/>
    <x v="0"/>
    <x v="1"/>
    <x v="73"/>
    <n v="24"/>
  </r>
  <r>
    <x v="0"/>
    <x v="0"/>
    <x v="1"/>
    <x v="74"/>
    <n v="38"/>
  </r>
  <r>
    <x v="0"/>
    <x v="0"/>
    <x v="1"/>
    <x v="75"/>
    <n v="331"/>
  </r>
  <r>
    <x v="0"/>
    <x v="0"/>
    <x v="1"/>
    <x v="76"/>
    <n v="31"/>
  </r>
  <r>
    <x v="0"/>
    <x v="0"/>
    <x v="1"/>
    <x v="77"/>
    <n v="55"/>
  </r>
  <r>
    <x v="0"/>
    <x v="0"/>
    <x v="1"/>
    <x v="78"/>
    <n v="8333"/>
  </r>
  <r>
    <x v="0"/>
    <x v="0"/>
    <x v="1"/>
    <x v="79"/>
    <n v="111"/>
  </r>
  <r>
    <x v="0"/>
    <x v="0"/>
    <x v="1"/>
    <x v="80"/>
    <n v="14"/>
  </r>
  <r>
    <x v="0"/>
    <x v="0"/>
    <x v="1"/>
    <x v="81"/>
    <n v="1"/>
  </r>
  <r>
    <x v="0"/>
    <x v="0"/>
    <x v="1"/>
    <x v="82"/>
    <n v="655"/>
  </r>
  <r>
    <x v="0"/>
    <x v="0"/>
    <x v="1"/>
    <x v="83"/>
    <n v="14"/>
  </r>
  <r>
    <x v="0"/>
    <x v="0"/>
    <x v="1"/>
    <x v="84"/>
    <n v="53"/>
  </r>
  <r>
    <x v="0"/>
    <x v="0"/>
    <x v="1"/>
    <x v="85"/>
    <n v="87"/>
  </r>
  <r>
    <x v="0"/>
    <x v="0"/>
    <x v="1"/>
    <x v="86"/>
    <n v="31"/>
  </r>
  <r>
    <x v="0"/>
    <x v="0"/>
    <x v="1"/>
    <x v="87"/>
    <n v="145"/>
  </r>
  <r>
    <x v="0"/>
    <x v="0"/>
    <x v="1"/>
    <x v="88"/>
    <n v="2"/>
  </r>
  <r>
    <x v="0"/>
    <x v="0"/>
    <x v="1"/>
    <x v="89"/>
    <n v="138"/>
  </r>
  <r>
    <x v="0"/>
    <x v="0"/>
    <x v="1"/>
    <x v="90"/>
    <n v="177"/>
  </r>
  <r>
    <x v="0"/>
    <x v="0"/>
    <x v="1"/>
    <x v="91"/>
    <n v="38"/>
  </r>
  <r>
    <x v="0"/>
    <x v="0"/>
    <x v="1"/>
    <x v="92"/>
    <n v="23"/>
  </r>
  <r>
    <x v="0"/>
    <x v="0"/>
    <x v="1"/>
    <x v="93"/>
    <n v="11"/>
  </r>
  <r>
    <x v="0"/>
    <x v="0"/>
    <x v="1"/>
    <x v="94"/>
    <n v="281"/>
  </r>
  <r>
    <x v="0"/>
    <x v="0"/>
    <x v="1"/>
    <x v="95"/>
    <n v="7"/>
  </r>
  <r>
    <x v="0"/>
    <x v="0"/>
    <x v="1"/>
    <x v="96"/>
    <n v="44"/>
  </r>
  <r>
    <x v="0"/>
    <x v="0"/>
    <x v="1"/>
    <x v="97"/>
    <n v="763"/>
  </r>
  <r>
    <x v="0"/>
    <x v="0"/>
    <x v="1"/>
    <x v="98"/>
    <n v="995"/>
  </r>
  <r>
    <x v="0"/>
    <x v="0"/>
    <x v="1"/>
    <x v="99"/>
    <n v="40"/>
  </r>
  <r>
    <x v="0"/>
    <x v="0"/>
    <x v="1"/>
    <x v="100"/>
    <n v="2"/>
  </r>
  <r>
    <x v="0"/>
    <x v="0"/>
    <x v="1"/>
    <x v="101"/>
    <n v="12"/>
  </r>
  <r>
    <x v="0"/>
    <x v="0"/>
    <x v="1"/>
    <x v="102"/>
    <n v="4"/>
  </r>
  <r>
    <x v="0"/>
    <x v="0"/>
    <x v="1"/>
    <x v="103"/>
    <n v="15"/>
  </r>
  <r>
    <x v="0"/>
    <x v="0"/>
    <x v="1"/>
    <x v="104"/>
    <n v="5"/>
  </r>
  <r>
    <x v="0"/>
    <x v="0"/>
    <x v="1"/>
    <x v="105"/>
    <n v="14"/>
  </r>
  <r>
    <x v="0"/>
    <x v="0"/>
    <x v="1"/>
    <x v="106"/>
    <n v="11"/>
  </r>
  <r>
    <x v="0"/>
    <x v="0"/>
    <x v="1"/>
    <x v="107"/>
    <n v="721"/>
  </r>
  <r>
    <x v="0"/>
    <x v="0"/>
    <x v="1"/>
    <x v="108"/>
    <n v="8"/>
  </r>
  <r>
    <x v="0"/>
    <x v="0"/>
    <x v="1"/>
    <x v="109"/>
    <n v="100"/>
  </r>
  <r>
    <x v="0"/>
    <x v="0"/>
    <x v="1"/>
    <x v="110"/>
    <n v="10365"/>
  </r>
  <r>
    <x v="0"/>
    <x v="0"/>
    <x v="1"/>
    <x v="111"/>
    <n v="135"/>
  </r>
  <r>
    <x v="0"/>
    <x v="0"/>
    <x v="1"/>
    <x v="112"/>
    <n v="4288"/>
  </r>
  <r>
    <x v="0"/>
    <x v="0"/>
    <x v="1"/>
    <x v="113"/>
    <n v="118"/>
  </r>
  <r>
    <x v="0"/>
    <x v="0"/>
    <x v="1"/>
    <x v="114"/>
    <n v="459"/>
  </r>
  <r>
    <x v="0"/>
    <x v="0"/>
    <x v="1"/>
    <x v="115"/>
    <n v="260"/>
  </r>
  <r>
    <x v="0"/>
    <x v="0"/>
    <x v="1"/>
    <x v="116"/>
    <n v="37"/>
  </r>
  <r>
    <x v="0"/>
    <x v="0"/>
    <x v="1"/>
    <x v="117"/>
    <n v="59"/>
  </r>
  <r>
    <x v="0"/>
    <x v="0"/>
    <x v="1"/>
    <x v="118"/>
    <n v="40"/>
  </r>
  <r>
    <x v="0"/>
    <x v="0"/>
    <x v="1"/>
    <x v="119"/>
    <n v="261"/>
  </r>
  <r>
    <x v="0"/>
    <x v="0"/>
    <x v="1"/>
    <x v="120"/>
    <n v="91"/>
  </r>
  <r>
    <x v="0"/>
    <x v="0"/>
    <x v="1"/>
    <x v="121"/>
    <n v="25465"/>
  </r>
  <r>
    <x v="0"/>
    <x v="0"/>
    <x v="1"/>
    <x v="122"/>
    <n v="1108"/>
  </r>
  <r>
    <x v="0"/>
    <x v="0"/>
    <x v="1"/>
    <x v="123"/>
    <n v="6"/>
  </r>
  <r>
    <x v="0"/>
    <x v="0"/>
    <x v="1"/>
    <x v="124"/>
    <n v="2416"/>
  </r>
  <r>
    <x v="0"/>
    <x v="0"/>
    <x v="1"/>
    <x v="125"/>
    <n v="10940"/>
  </r>
  <r>
    <x v="0"/>
    <x v="0"/>
    <x v="1"/>
    <x v="126"/>
    <n v="14"/>
  </r>
  <r>
    <x v="0"/>
    <x v="0"/>
    <x v="1"/>
    <x v="127"/>
    <n v="214"/>
  </r>
  <r>
    <x v="0"/>
    <x v="0"/>
    <x v="1"/>
    <x v="128"/>
    <n v="77"/>
  </r>
  <r>
    <x v="0"/>
    <x v="0"/>
    <x v="1"/>
    <x v="129"/>
    <n v="45"/>
  </r>
  <r>
    <x v="0"/>
    <x v="0"/>
    <x v="1"/>
    <x v="130"/>
    <n v="3"/>
  </r>
  <r>
    <x v="0"/>
    <x v="0"/>
    <x v="1"/>
    <x v="131"/>
    <n v="2211"/>
  </r>
  <r>
    <x v="0"/>
    <x v="0"/>
    <x v="1"/>
    <x v="132"/>
    <n v="1501"/>
  </r>
  <r>
    <x v="0"/>
    <x v="0"/>
    <x v="1"/>
    <x v="133"/>
    <n v="552"/>
  </r>
  <r>
    <x v="0"/>
    <x v="0"/>
    <x v="1"/>
    <x v="134"/>
    <n v="119"/>
  </r>
  <r>
    <x v="0"/>
    <x v="0"/>
    <x v="1"/>
    <x v="135"/>
    <n v="75"/>
  </r>
  <r>
    <x v="0"/>
    <x v="0"/>
    <x v="1"/>
    <x v="136"/>
    <n v="234"/>
  </r>
  <r>
    <x v="0"/>
    <x v="0"/>
    <x v="1"/>
    <x v="137"/>
    <n v="326"/>
  </r>
  <r>
    <x v="0"/>
    <x v="0"/>
    <x v="1"/>
    <x v="138"/>
    <n v="236"/>
  </r>
  <r>
    <x v="0"/>
    <x v="0"/>
    <x v="1"/>
    <x v="139"/>
    <n v="224"/>
  </r>
  <r>
    <x v="0"/>
    <x v="0"/>
    <x v="1"/>
    <x v="140"/>
    <n v="61"/>
  </r>
  <r>
    <x v="0"/>
    <x v="0"/>
    <x v="1"/>
    <x v="141"/>
    <n v="21"/>
  </r>
  <r>
    <x v="0"/>
    <x v="0"/>
    <x v="1"/>
    <x v="142"/>
    <n v="415"/>
  </r>
  <r>
    <x v="0"/>
    <x v="0"/>
    <x v="1"/>
    <x v="143"/>
    <n v="156"/>
  </r>
  <r>
    <x v="0"/>
    <x v="0"/>
    <x v="1"/>
    <x v="144"/>
    <n v="774"/>
  </r>
  <r>
    <x v="0"/>
    <x v="0"/>
    <x v="1"/>
    <x v="145"/>
    <n v="186"/>
  </r>
  <r>
    <x v="0"/>
    <x v="0"/>
    <x v="1"/>
    <x v="146"/>
    <n v="229"/>
  </r>
  <r>
    <x v="0"/>
    <x v="0"/>
    <x v="1"/>
    <x v="147"/>
    <n v="84"/>
  </r>
  <r>
    <x v="0"/>
    <x v="0"/>
    <x v="1"/>
    <x v="148"/>
    <n v="1230"/>
  </r>
  <r>
    <x v="0"/>
    <x v="0"/>
    <x v="1"/>
    <x v="149"/>
    <n v="18"/>
  </r>
  <r>
    <x v="0"/>
    <x v="0"/>
    <x v="1"/>
    <x v="150"/>
    <n v="10"/>
  </r>
  <r>
    <x v="0"/>
    <x v="0"/>
    <x v="1"/>
    <x v="151"/>
    <n v="9341"/>
  </r>
  <r>
    <x v="0"/>
    <x v="0"/>
    <x v="1"/>
    <x v="152"/>
    <n v="15600"/>
  </r>
  <r>
    <x v="0"/>
    <x v="0"/>
    <x v="1"/>
    <x v="153"/>
    <n v="138"/>
  </r>
  <r>
    <x v="0"/>
    <x v="0"/>
    <x v="1"/>
    <x v="154"/>
    <n v="146"/>
  </r>
  <r>
    <x v="0"/>
    <x v="0"/>
    <x v="1"/>
    <x v="155"/>
    <n v="31"/>
  </r>
  <r>
    <x v="0"/>
    <x v="0"/>
    <x v="1"/>
    <x v="156"/>
    <n v="153"/>
  </r>
  <r>
    <x v="0"/>
    <x v="0"/>
    <x v="1"/>
    <x v="157"/>
    <n v="103"/>
  </r>
  <r>
    <x v="0"/>
    <x v="1"/>
    <x v="0"/>
    <x v="0"/>
    <n v="105"/>
  </r>
  <r>
    <x v="0"/>
    <x v="1"/>
    <x v="0"/>
    <x v="1"/>
    <n v="66"/>
  </r>
  <r>
    <x v="0"/>
    <x v="1"/>
    <x v="0"/>
    <x v="2"/>
    <n v="44"/>
  </r>
  <r>
    <x v="0"/>
    <x v="1"/>
    <x v="0"/>
    <x v="3"/>
    <n v="43"/>
  </r>
  <r>
    <x v="0"/>
    <x v="1"/>
    <x v="0"/>
    <x v="4"/>
    <n v="21"/>
  </r>
  <r>
    <x v="0"/>
    <x v="1"/>
    <x v="0"/>
    <x v="5"/>
    <n v="41"/>
  </r>
  <r>
    <x v="0"/>
    <x v="1"/>
    <x v="0"/>
    <x v="6"/>
    <n v="45"/>
  </r>
  <r>
    <x v="0"/>
    <x v="1"/>
    <x v="0"/>
    <x v="7"/>
    <n v="2"/>
  </r>
  <r>
    <x v="0"/>
    <x v="1"/>
    <x v="0"/>
    <x v="8"/>
    <n v="1"/>
  </r>
  <r>
    <x v="0"/>
    <x v="1"/>
    <x v="0"/>
    <x v="9"/>
    <n v="1"/>
  </r>
  <r>
    <x v="0"/>
    <x v="1"/>
    <x v="0"/>
    <x v="10"/>
    <n v="467"/>
  </r>
  <r>
    <x v="0"/>
    <x v="1"/>
    <x v="0"/>
    <x v="11"/>
    <n v="7"/>
  </r>
  <r>
    <x v="0"/>
    <x v="1"/>
    <x v="0"/>
    <x v="12"/>
    <n v="1"/>
  </r>
  <r>
    <x v="0"/>
    <x v="1"/>
    <x v="0"/>
    <x v="13"/>
    <n v="1"/>
  </r>
  <r>
    <x v="0"/>
    <x v="1"/>
    <x v="0"/>
    <x v="14"/>
    <n v="83"/>
  </r>
  <r>
    <x v="0"/>
    <x v="1"/>
    <x v="0"/>
    <x v="15"/>
    <n v="410"/>
  </r>
  <r>
    <x v="0"/>
    <x v="1"/>
    <x v="0"/>
    <x v="16"/>
    <n v="68"/>
  </r>
  <r>
    <x v="0"/>
    <x v="1"/>
    <x v="0"/>
    <x v="17"/>
    <n v="33"/>
  </r>
  <r>
    <x v="0"/>
    <x v="1"/>
    <x v="0"/>
    <x v="18"/>
    <n v="65"/>
  </r>
  <r>
    <x v="0"/>
    <x v="1"/>
    <x v="0"/>
    <x v="19"/>
    <n v="7"/>
  </r>
  <r>
    <x v="0"/>
    <x v="1"/>
    <x v="0"/>
    <x v="20"/>
    <n v="38"/>
  </r>
  <r>
    <x v="0"/>
    <x v="1"/>
    <x v="0"/>
    <x v="21"/>
    <n v="11"/>
  </r>
  <r>
    <x v="0"/>
    <x v="1"/>
    <x v="0"/>
    <x v="22"/>
    <n v="2"/>
  </r>
  <r>
    <x v="0"/>
    <x v="1"/>
    <x v="0"/>
    <x v="23"/>
    <n v="1"/>
  </r>
  <r>
    <x v="0"/>
    <x v="1"/>
    <x v="0"/>
    <x v="24"/>
    <n v="411"/>
  </r>
  <r>
    <x v="0"/>
    <x v="1"/>
    <x v="0"/>
    <x v="25"/>
    <n v="5213"/>
  </r>
  <r>
    <x v="0"/>
    <x v="1"/>
    <x v="0"/>
    <x v="26"/>
    <n v="2"/>
  </r>
  <r>
    <x v="0"/>
    <x v="1"/>
    <x v="0"/>
    <x v="27"/>
    <n v="5"/>
  </r>
  <r>
    <x v="0"/>
    <x v="1"/>
    <x v="0"/>
    <x v="28"/>
    <n v="1197"/>
  </r>
  <r>
    <x v="0"/>
    <x v="1"/>
    <x v="0"/>
    <x v="29"/>
    <n v="43"/>
  </r>
  <r>
    <x v="0"/>
    <x v="1"/>
    <x v="0"/>
    <x v="30"/>
    <n v="32"/>
  </r>
  <r>
    <x v="0"/>
    <x v="1"/>
    <x v="0"/>
    <x v="31"/>
    <n v="7151"/>
  </r>
  <r>
    <x v="0"/>
    <x v="1"/>
    <x v="0"/>
    <x v="32"/>
    <n v="27"/>
  </r>
  <r>
    <x v="0"/>
    <x v="1"/>
    <x v="0"/>
    <x v="33"/>
    <n v="116"/>
  </r>
  <r>
    <x v="0"/>
    <x v="1"/>
    <x v="0"/>
    <x v="34"/>
    <n v="269"/>
  </r>
  <r>
    <x v="0"/>
    <x v="1"/>
    <x v="0"/>
    <x v="35"/>
    <n v="869"/>
  </r>
  <r>
    <x v="0"/>
    <x v="1"/>
    <x v="0"/>
    <x v="36"/>
    <n v="57"/>
  </r>
  <r>
    <x v="0"/>
    <x v="1"/>
    <x v="0"/>
    <x v="37"/>
    <n v="15"/>
  </r>
  <r>
    <x v="0"/>
    <x v="1"/>
    <x v="0"/>
    <x v="38"/>
    <n v="78"/>
  </r>
  <r>
    <x v="0"/>
    <x v="1"/>
    <x v="0"/>
    <x v="39"/>
    <n v="1"/>
  </r>
  <r>
    <x v="0"/>
    <x v="1"/>
    <x v="0"/>
    <x v="40"/>
    <n v="58"/>
  </r>
  <r>
    <x v="0"/>
    <x v="1"/>
    <x v="0"/>
    <x v="41"/>
    <n v="1"/>
  </r>
  <r>
    <x v="0"/>
    <x v="1"/>
    <x v="0"/>
    <x v="42"/>
    <n v="99"/>
  </r>
  <r>
    <x v="0"/>
    <x v="1"/>
    <x v="0"/>
    <x v="43"/>
    <n v="6172"/>
  </r>
  <r>
    <x v="0"/>
    <x v="1"/>
    <x v="0"/>
    <x v="44"/>
    <n v="311"/>
  </r>
  <r>
    <x v="0"/>
    <x v="1"/>
    <x v="0"/>
    <x v="45"/>
    <n v="1"/>
  </r>
  <r>
    <x v="0"/>
    <x v="1"/>
    <x v="0"/>
    <x v="46"/>
    <n v="3"/>
  </r>
  <r>
    <x v="0"/>
    <x v="1"/>
    <x v="0"/>
    <x v="47"/>
    <n v="66"/>
  </r>
  <r>
    <x v="0"/>
    <x v="1"/>
    <x v="0"/>
    <x v="48"/>
    <n v="60"/>
  </r>
  <r>
    <x v="0"/>
    <x v="1"/>
    <x v="0"/>
    <x v="49"/>
    <n v="29"/>
  </r>
  <r>
    <x v="0"/>
    <x v="1"/>
    <x v="0"/>
    <x v="50"/>
    <n v="66"/>
  </r>
  <r>
    <x v="0"/>
    <x v="1"/>
    <x v="0"/>
    <x v="51"/>
    <n v="58"/>
  </r>
  <r>
    <x v="0"/>
    <x v="1"/>
    <x v="0"/>
    <x v="52"/>
    <n v="27"/>
  </r>
  <r>
    <x v="0"/>
    <x v="1"/>
    <x v="1"/>
    <x v="158"/>
    <n v="1"/>
  </r>
  <r>
    <x v="0"/>
    <x v="1"/>
    <x v="1"/>
    <x v="53"/>
    <n v="150268"/>
  </r>
  <r>
    <x v="0"/>
    <x v="1"/>
    <x v="1"/>
    <x v="54"/>
    <n v="71"/>
  </r>
  <r>
    <x v="0"/>
    <x v="1"/>
    <x v="1"/>
    <x v="55"/>
    <n v="1089"/>
  </r>
  <r>
    <x v="0"/>
    <x v="1"/>
    <x v="1"/>
    <x v="56"/>
    <n v="42"/>
  </r>
  <r>
    <x v="0"/>
    <x v="1"/>
    <x v="1"/>
    <x v="57"/>
    <n v="48"/>
  </r>
  <r>
    <x v="0"/>
    <x v="1"/>
    <x v="1"/>
    <x v="58"/>
    <n v="8"/>
  </r>
  <r>
    <x v="0"/>
    <x v="1"/>
    <x v="1"/>
    <x v="59"/>
    <n v="144"/>
  </r>
  <r>
    <x v="0"/>
    <x v="1"/>
    <x v="1"/>
    <x v="60"/>
    <n v="148"/>
  </r>
  <r>
    <x v="0"/>
    <x v="1"/>
    <x v="1"/>
    <x v="61"/>
    <n v="271"/>
  </r>
  <r>
    <x v="0"/>
    <x v="1"/>
    <x v="1"/>
    <x v="62"/>
    <n v="12"/>
  </r>
  <r>
    <x v="0"/>
    <x v="1"/>
    <x v="1"/>
    <x v="63"/>
    <n v="68"/>
  </r>
  <r>
    <x v="0"/>
    <x v="1"/>
    <x v="1"/>
    <x v="64"/>
    <n v="13"/>
  </r>
  <r>
    <x v="0"/>
    <x v="1"/>
    <x v="1"/>
    <x v="65"/>
    <n v="1"/>
  </r>
  <r>
    <x v="0"/>
    <x v="1"/>
    <x v="1"/>
    <x v="66"/>
    <n v="1"/>
  </r>
  <r>
    <x v="0"/>
    <x v="1"/>
    <x v="1"/>
    <x v="67"/>
    <n v="4"/>
  </r>
  <r>
    <x v="0"/>
    <x v="1"/>
    <x v="1"/>
    <x v="68"/>
    <n v="1"/>
  </r>
  <r>
    <x v="0"/>
    <x v="1"/>
    <x v="1"/>
    <x v="69"/>
    <n v="5"/>
  </r>
  <r>
    <x v="0"/>
    <x v="1"/>
    <x v="1"/>
    <x v="70"/>
    <n v="6"/>
  </r>
  <r>
    <x v="0"/>
    <x v="1"/>
    <x v="1"/>
    <x v="71"/>
    <n v="41"/>
  </r>
  <r>
    <x v="0"/>
    <x v="1"/>
    <x v="1"/>
    <x v="72"/>
    <n v="37"/>
  </r>
  <r>
    <x v="0"/>
    <x v="1"/>
    <x v="1"/>
    <x v="73"/>
    <n v="24"/>
  </r>
  <r>
    <x v="0"/>
    <x v="1"/>
    <x v="1"/>
    <x v="74"/>
    <n v="38"/>
  </r>
  <r>
    <x v="0"/>
    <x v="1"/>
    <x v="1"/>
    <x v="75"/>
    <n v="340"/>
  </r>
  <r>
    <x v="0"/>
    <x v="1"/>
    <x v="1"/>
    <x v="76"/>
    <n v="29"/>
  </r>
  <r>
    <x v="0"/>
    <x v="1"/>
    <x v="1"/>
    <x v="77"/>
    <n v="55"/>
  </r>
  <r>
    <x v="0"/>
    <x v="1"/>
    <x v="1"/>
    <x v="78"/>
    <n v="8340"/>
  </r>
  <r>
    <x v="0"/>
    <x v="1"/>
    <x v="1"/>
    <x v="79"/>
    <n v="112"/>
  </r>
  <r>
    <x v="0"/>
    <x v="1"/>
    <x v="1"/>
    <x v="80"/>
    <n v="14"/>
  </r>
  <r>
    <x v="0"/>
    <x v="1"/>
    <x v="1"/>
    <x v="81"/>
    <n v="1"/>
  </r>
  <r>
    <x v="0"/>
    <x v="1"/>
    <x v="1"/>
    <x v="82"/>
    <n v="686"/>
  </r>
  <r>
    <x v="0"/>
    <x v="1"/>
    <x v="1"/>
    <x v="83"/>
    <n v="14"/>
  </r>
  <r>
    <x v="0"/>
    <x v="1"/>
    <x v="1"/>
    <x v="84"/>
    <n v="53"/>
  </r>
  <r>
    <x v="0"/>
    <x v="1"/>
    <x v="1"/>
    <x v="85"/>
    <n v="91"/>
  </r>
  <r>
    <x v="0"/>
    <x v="1"/>
    <x v="1"/>
    <x v="86"/>
    <n v="31"/>
  </r>
  <r>
    <x v="0"/>
    <x v="1"/>
    <x v="1"/>
    <x v="87"/>
    <n v="142"/>
  </r>
  <r>
    <x v="0"/>
    <x v="1"/>
    <x v="1"/>
    <x v="88"/>
    <n v="2"/>
  </r>
  <r>
    <x v="0"/>
    <x v="1"/>
    <x v="1"/>
    <x v="89"/>
    <n v="146"/>
  </r>
  <r>
    <x v="0"/>
    <x v="1"/>
    <x v="1"/>
    <x v="90"/>
    <n v="174"/>
  </r>
  <r>
    <x v="0"/>
    <x v="1"/>
    <x v="1"/>
    <x v="91"/>
    <n v="43"/>
  </r>
  <r>
    <x v="0"/>
    <x v="1"/>
    <x v="1"/>
    <x v="92"/>
    <n v="23"/>
  </r>
  <r>
    <x v="0"/>
    <x v="1"/>
    <x v="1"/>
    <x v="93"/>
    <n v="11"/>
  </r>
  <r>
    <x v="0"/>
    <x v="1"/>
    <x v="1"/>
    <x v="94"/>
    <n v="280"/>
  </r>
  <r>
    <x v="0"/>
    <x v="1"/>
    <x v="1"/>
    <x v="95"/>
    <n v="8"/>
  </r>
  <r>
    <x v="0"/>
    <x v="1"/>
    <x v="1"/>
    <x v="96"/>
    <n v="46"/>
  </r>
  <r>
    <x v="0"/>
    <x v="1"/>
    <x v="1"/>
    <x v="97"/>
    <n v="768"/>
  </r>
  <r>
    <x v="0"/>
    <x v="1"/>
    <x v="1"/>
    <x v="98"/>
    <n v="997"/>
  </r>
  <r>
    <x v="0"/>
    <x v="1"/>
    <x v="1"/>
    <x v="99"/>
    <n v="40"/>
  </r>
  <r>
    <x v="0"/>
    <x v="1"/>
    <x v="1"/>
    <x v="100"/>
    <n v="2"/>
  </r>
  <r>
    <x v="0"/>
    <x v="1"/>
    <x v="1"/>
    <x v="101"/>
    <n v="12"/>
  </r>
  <r>
    <x v="0"/>
    <x v="1"/>
    <x v="1"/>
    <x v="102"/>
    <n v="4"/>
  </r>
  <r>
    <x v="0"/>
    <x v="1"/>
    <x v="1"/>
    <x v="103"/>
    <n v="15"/>
  </r>
  <r>
    <x v="0"/>
    <x v="1"/>
    <x v="1"/>
    <x v="104"/>
    <n v="6"/>
  </r>
  <r>
    <x v="0"/>
    <x v="1"/>
    <x v="1"/>
    <x v="105"/>
    <n v="15"/>
  </r>
  <r>
    <x v="0"/>
    <x v="1"/>
    <x v="1"/>
    <x v="106"/>
    <n v="11"/>
  </r>
  <r>
    <x v="0"/>
    <x v="1"/>
    <x v="1"/>
    <x v="107"/>
    <n v="744"/>
  </r>
  <r>
    <x v="0"/>
    <x v="1"/>
    <x v="1"/>
    <x v="108"/>
    <n v="9"/>
  </r>
  <r>
    <x v="0"/>
    <x v="1"/>
    <x v="1"/>
    <x v="109"/>
    <n v="102"/>
  </r>
  <r>
    <x v="0"/>
    <x v="1"/>
    <x v="1"/>
    <x v="110"/>
    <n v="10352"/>
  </r>
  <r>
    <x v="0"/>
    <x v="1"/>
    <x v="1"/>
    <x v="111"/>
    <n v="136"/>
  </r>
  <r>
    <x v="0"/>
    <x v="1"/>
    <x v="1"/>
    <x v="112"/>
    <n v="4298"/>
  </r>
  <r>
    <x v="0"/>
    <x v="1"/>
    <x v="1"/>
    <x v="113"/>
    <n v="118"/>
  </r>
  <r>
    <x v="0"/>
    <x v="1"/>
    <x v="1"/>
    <x v="114"/>
    <n v="458"/>
  </r>
  <r>
    <x v="0"/>
    <x v="1"/>
    <x v="1"/>
    <x v="115"/>
    <n v="263"/>
  </r>
  <r>
    <x v="0"/>
    <x v="1"/>
    <x v="1"/>
    <x v="116"/>
    <n v="40"/>
  </r>
  <r>
    <x v="0"/>
    <x v="1"/>
    <x v="1"/>
    <x v="117"/>
    <n v="61"/>
  </r>
  <r>
    <x v="0"/>
    <x v="1"/>
    <x v="1"/>
    <x v="118"/>
    <n v="39"/>
  </r>
  <r>
    <x v="0"/>
    <x v="1"/>
    <x v="1"/>
    <x v="119"/>
    <n v="263"/>
  </r>
  <r>
    <x v="0"/>
    <x v="1"/>
    <x v="1"/>
    <x v="120"/>
    <n v="91"/>
  </r>
  <r>
    <x v="0"/>
    <x v="1"/>
    <x v="1"/>
    <x v="121"/>
    <n v="25313"/>
  </r>
  <r>
    <x v="0"/>
    <x v="1"/>
    <x v="1"/>
    <x v="122"/>
    <n v="1115"/>
  </r>
  <r>
    <x v="0"/>
    <x v="1"/>
    <x v="1"/>
    <x v="123"/>
    <n v="5"/>
  </r>
  <r>
    <x v="0"/>
    <x v="1"/>
    <x v="1"/>
    <x v="124"/>
    <n v="2432"/>
  </r>
  <r>
    <x v="0"/>
    <x v="1"/>
    <x v="1"/>
    <x v="125"/>
    <n v="11171"/>
  </r>
  <r>
    <x v="0"/>
    <x v="1"/>
    <x v="1"/>
    <x v="126"/>
    <n v="14"/>
  </r>
  <r>
    <x v="0"/>
    <x v="1"/>
    <x v="1"/>
    <x v="127"/>
    <n v="227"/>
  </r>
  <r>
    <x v="0"/>
    <x v="1"/>
    <x v="1"/>
    <x v="128"/>
    <n v="77"/>
  </r>
  <r>
    <x v="0"/>
    <x v="1"/>
    <x v="1"/>
    <x v="129"/>
    <n v="46"/>
  </r>
  <r>
    <x v="0"/>
    <x v="1"/>
    <x v="1"/>
    <x v="130"/>
    <n v="4"/>
  </r>
  <r>
    <x v="0"/>
    <x v="1"/>
    <x v="1"/>
    <x v="131"/>
    <n v="2228"/>
  </r>
  <r>
    <x v="0"/>
    <x v="1"/>
    <x v="1"/>
    <x v="132"/>
    <n v="1693"/>
  </r>
  <r>
    <x v="0"/>
    <x v="1"/>
    <x v="1"/>
    <x v="133"/>
    <n v="572"/>
  </r>
  <r>
    <x v="0"/>
    <x v="1"/>
    <x v="1"/>
    <x v="134"/>
    <n v="119"/>
  </r>
  <r>
    <x v="0"/>
    <x v="1"/>
    <x v="1"/>
    <x v="135"/>
    <n v="76"/>
  </r>
  <r>
    <x v="0"/>
    <x v="1"/>
    <x v="1"/>
    <x v="136"/>
    <n v="239"/>
  </r>
  <r>
    <x v="0"/>
    <x v="1"/>
    <x v="1"/>
    <x v="137"/>
    <n v="406"/>
  </r>
  <r>
    <x v="0"/>
    <x v="1"/>
    <x v="1"/>
    <x v="138"/>
    <n v="236"/>
  </r>
  <r>
    <x v="0"/>
    <x v="1"/>
    <x v="1"/>
    <x v="139"/>
    <n v="223"/>
  </r>
  <r>
    <x v="0"/>
    <x v="1"/>
    <x v="1"/>
    <x v="140"/>
    <n v="61"/>
  </r>
  <r>
    <x v="0"/>
    <x v="1"/>
    <x v="1"/>
    <x v="141"/>
    <n v="22"/>
  </r>
  <r>
    <x v="0"/>
    <x v="1"/>
    <x v="1"/>
    <x v="142"/>
    <n v="421"/>
  </r>
  <r>
    <x v="0"/>
    <x v="1"/>
    <x v="1"/>
    <x v="143"/>
    <n v="165"/>
  </r>
  <r>
    <x v="0"/>
    <x v="1"/>
    <x v="1"/>
    <x v="144"/>
    <n v="808"/>
  </r>
  <r>
    <x v="0"/>
    <x v="1"/>
    <x v="1"/>
    <x v="145"/>
    <n v="190"/>
  </r>
  <r>
    <x v="0"/>
    <x v="1"/>
    <x v="1"/>
    <x v="146"/>
    <n v="229"/>
  </r>
  <r>
    <x v="0"/>
    <x v="1"/>
    <x v="1"/>
    <x v="147"/>
    <n v="86"/>
  </r>
  <r>
    <x v="0"/>
    <x v="1"/>
    <x v="1"/>
    <x v="148"/>
    <n v="1310"/>
  </r>
  <r>
    <x v="0"/>
    <x v="1"/>
    <x v="1"/>
    <x v="149"/>
    <n v="19"/>
  </r>
  <r>
    <x v="0"/>
    <x v="1"/>
    <x v="1"/>
    <x v="150"/>
    <n v="12"/>
  </r>
  <r>
    <x v="0"/>
    <x v="1"/>
    <x v="1"/>
    <x v="151"/>
    <n v="9312"/>
  </r>
  <r>
    <x v="0"/>
    <x v="1"/>
    <x v="1"/>
    <x v="152"/>
    <n v="16678"/>
  </r>
  <r>
    <x v="0"/>
    <x v="1"/>
    <x v="1"/>
    <x v="153"/>
    <n v="144"/>
  </r>
  <r>
    <x v="0"/>
    <x v="1"/>
    <x v="1"/>
    <x v="154"/>
    <n v="168"/>
  </r>
  <r>
    <x v="0"/>
    <x v="1"/>
    <x v="1"/>
    <x v="155"/>
    <n v="32"/>
  </r>
  <r>
    <x v="0"/>
    <x v="1"/>
    <x v="1"/>
    <x v="156"/>
    <n v="166"/>
  </r>
  <r>
    <x v="0"/>
    <x v="1"/>
    <x v="1"/>
    <x v="157"/>
    <n v="101"/>
  </r>
  <r>
    <x v="0"/>
    <x v="2"/>
    <x v="0"/>
    <x v="0"/>
    <n v="105"/>
  </r>
  <r>
    <x v="0"/>
    <x v="2"/>
    <x v="0"/>
    <x v="1"/>
    <n v="66"/>
  </r>
  <r>
    <x v="0"/>
    <x v="2"/>
    <x v="0"/>
    <x v="2"/>
    <n v="44"/>
  </r>
  <r>
    <x v="0"/>
    <x v="2"/>
    <x v="0"/>
    <x v="3"/>
    <n v="43"/>
  </r>
  <r>
    <x v="0"/>
    <x v="2"/>
    <x v="0"/>
    <x v="4"/>
    <n v="21"/>
  </r>
  <r>
    <x v="0"/>
    <x v="2"/>
    <x v="0"/>
    <x v="5"/>
    <n v="41"/>
  </r>
  <r>
    <x v="0"/>
    <x v="2"/>
    <x v="0"/>
    <x v="6"/>
    <n v="45"/>
  </r>
  <r>
    <x v="0"/>
    <x v="2"/>
    <x v="0"/>
    <x v="7"/>
    <n v="2"/>
  </r>
  <r>
    <x v="0"/>
    <x v="2"/>
    <x v="0"/>
    <x v="8"/>
    <n v="1"/>
  </r>
  <r>
    <x v="0"/>
    <x v="2"/>
    <x v="0"/>
    <x v="9"/>
    <n v="1"/>
  </r>
  <r>
    <x v="0"/>
    <x v="2"/>
    <x v="0"/>
    <x v="10"/>
    <n v="473"/>
  </r>
  <r>
    <x v="0"/>
    <x v="2"/>
    <x v="0"/>
    <x v="11"/>
    <n v="7"/>
  </r>
  <r>
    <x v="0"/>
    <x v="2"/>
    <x v="0"/>
    <x v="12"/>
    <n v="1"/>
  </r>
  <r>
    <x v="0"/>
    <x v="2"/>
    <x v="0"/>
    <x v="13"/>
    <n v="1"/>
  </r>
  <r>
    <x v="0"/>
    <x v="2"/>
    <x v="0"/>
    <x v="14"/>
    <n v="83"/>
  </r>
  <r>
    <x v="0"/>
    <x v="2"/>
    <x v="0"/>
    <x v="15"/>
    <n v="410"/>
  </r>
  <r>
    <x v="0"/>
    <x v="2"/>
    <x v="0"/>
    <x v="16"/>
    <n v="68"/>
  </r>
  <r>
    <x v="0"/>
    <x v="2"/>
    <x v="0"/>
    <x v="17"/>
    <n v="33"/>
  </r>
  <r>
    <x v="0"/>
    <x v="2"/>
    <x v="0"/>
    <x v="18"/>
    <n v="65"/>
  </r>
  <r>
    <x v="0"/>
    <x v="2"/>
    <x v="0"/>
    <x v="19"/>
    <n v="7"/>
  </r>
  <r>
    <x v="0"/>
    <x v="2"/>
    <x v="0"/>
    <x v="20"/>
    <n v="38"/>
  </r>
  <r>
    <x v="0"/>
    <x v="2"/>
    <x v="0"/>
    <x v="21"/>
    <n v="11"/>
  </r>
  <r>
    <x v="0"/>
    <x v="2"/>
    <x v="0"/>
    <x v="22"/>
    <n v="2"/>
  </r>
  <r>
    <x v="0"/>
    <x v="2"/>
    <x v="0"/>
    <x v="23"/>
    <n v="1"/>
  </r>
  <r>
    <x v="0"/>
    <x v="2"/>
    <x v="0"/>
    <x v="24"/>
    <n v="410"/>
  </r>
  <r>
    <x v="0"/>
    <x v="2"/>
    <x v="0"/>
    <x v="25"/>
    <n v="5211"/>
  </r>
  <r>
    <x v="0"/>
    <x v="2"/>
    <x v="0"/>
    <x v="26"/>
    <n v="2"/>
  </r>
  <r>
    <x v="0"/>
    <x v="2"/>
    <x v="0"/>
    <x v="27"/>
    <n v="5"/>
  </r>
  <r>
    <x v="0"/>
    <x v="2"/>
    <x v="0"/>
    <x v="28"/>
    <n v="1212"/>
  </r>
  <r>
    <x v="0"/>
    <x v="2"/>
    <x v="0"/>
    <x v="29"/>
    <n v="43"/>
  </r>
  <r>
    <x v="0"/>
    <x v="2"/>
    <x v="0"/>
    <x v="30"/>
    <n v="32"/>
  </r>
  <r>
    <x v="0"/>
    <x v="2"/>
    <x v="0"/>
    <x v="31"/>
    <n v="7238"/>
  </r>
  <r>
    <x v="0"/>
    <x v="2"/>
    <x v="0"/>
    <x v="32"/>
    <n v="27"/>
  </r>
  <r>
    <x v="0"/>
    <x v="2"/>
    <x v="0"/>
    <x v="33"/>
    <n v="129"/>
  </r>
  <r>
    <x v="0"/>
    <x v="2"/>
    <x v="0"/>
    <x v="34"/>
    <n v="269"/>
  </r>
  <r>
    <x v="0"/>
    <x v="2"/>
    <x v="0"/>
    <x v="35"/>
    <n v="877"/>
  </r>
  <r>
    <x v="0"/>
    <x v="2"/>
    <x v="0"/>
    <x v="36"/>
    <n v="57"/>
  </r>
  <r>
    <x v="0"/>
    <x v="2"/>
    <x v="0"/>
    <x v="37"/>
    <n v="15"/>
  </r>
  <r>
    <x v="0"/>
    <x v="2"/>
    <x v="0"/>
    <x v="38"/>
    <n v="78"/>
  </r>
  <r>
    <x v="0"/>
    <x v="2"/>
    <x v="0"/>
    <x v="39"/>
    <n v="1"/>
  </r>
  <r>
    <x v="0"/>
    <x v="2"/>
    <x v="0"/>
    <x v="40"/>
    <n v="58"/>
  </r>
  <r>
    <x v="0"/>
    <x v="2"/>
    <x v="0"/>
    <x v="41"/>
    <n v="1"/>
  </r>
  <r>
    <x v="0"/>
    <x v="2"/>
    <x v="0"/>
    <x v="42"/>
    <n v="99"/>
  </r>
  <r>
    <x v="0"/>
    <x v="2"/>
    <x v="0"/>
    <x v="43"/>
    <n v="6257"/>
  </r>
  <r>
    <x v="0"/>
    <x v="2"/>
    <x v="0"/>
    <x v="44"/>
    <n v="317"/>
  </r>
  <r>
    <x v="0"/>
    <x v="2"/>
    <x v="0"/>
    <x v="45"/>
    <n v="1"/>
  </r>
  <r>
    <x v="0"/>
    <x v="2"/>
    <x v="0"/>
    <x v="46"/>
    <n v="3"/>
  </r>
  <r>
    <x v="0"/>
    <x v="2"/>
    <x v="0"/>
    <x v="47"/>
    <n v="66"/>
  </r>
  <r>
    <x v="0"/>
    <x v="2"/>
    <x v="0"/>
    <x v="48"/>
    <n v="63"/>
  </r>
  <r>
    <x v="0"/>
    <x v="2"/>
    <x v="0"/>
    <x v="49"/>
    <n v="29"/>
  </r>
  <r>
    <x v="0"/>
    <x v="2"/>
    <x v="0"/>
    <x v="50"/>
    <n v="66"/>
  </r>
  <r>
    <x v="0"/>
    <x v="2"/>
    <x v="0"/>
    <x v="51"/>
    <n v="58"/>
  </r>
  <r>
    <x v="0"/>
    <x v="2"/>
    <x v="0"/>
    <x v="52"/>
    <n v="27"/>
  </r>
  <r>
    <x v="0"/>
    <x v="2"/>
    <x v="1"/>
    <x v="158"/>
    <n v="1"/>
  </r>
  <r>
    <x v="0"/>
    <x v="2"/>
    <x v="1"/>
    <x v="53"/>
    <n v="151535"/>
  </r>
  <r>
    <x v="0"/>
    <x v="2"/>
    <x v="1"/>
    <x v="54"/>
    <n v="71"/>
  </r>
  <r>
    <x v="0"/>
    <x v="2"/>
    <x v="1"/>
    <x v="55"/>
    <n v="1109"/>
  </r>
  <r>
    <x v="0"/>
    <x v="2"/>
    <x v="1"/>
    <x v="56"/>
    <n v="43"/>
  </r>
  <r>
    <x v="0"/>
    <x v="2"/>
    <x v="1"/>
    <x v="57"/>
    <n v="48"/>
  </r>
  <r>
    <x v="0"/>
    <x v="2"/>
    <x v="1"/>
    <x v="58"/>
    <n v="8"/>
  </r>
  <r>
    <x v="0"/>
    <x v="2"/>
    <x v="1"/>
    <x v="59"/>
    <n v="142"/>
  </r>
  <r>
    <x v="0"/>
    <x v="2"/>
    <x v="1"/>
    <x v="60"/>
    <n v="149"/>
  </r>
  <r>
    <x v="0"/>
    <x v="2"/>
    <x v="1"/>
    <x v="61"/>
    <n v="270"/>
  </r>
  <r>
    <x v="0"/>
    <x v="2"/>
    <x v="1"/>
    <x v="62"/>
    <n v="12"/>
  </r>
  <r>
    <x v="0"/>
    <x v="2"/>
    <x v="1"/>
    <x v="63"/>
    <n v="72"/>
  </r>
  <r>
    <x v="0"/>
    <x v="2"/>
    <x v="1"/>
    <x v="64"/>
    <n v="13"/>
  </r>
  <r>
    <x v="0"/>
    <x v="2"/>
    <x v="1"/>
    <x v="65"/>
    <n v="1"/>
  </r>
  <r>
    <x v="0"/>
    <x v="2"/>
    <x v="1"/>
    <x v="66"/>
    <n v="1"/>
  </r>
  <r>
    <x v="0"/>
    <x v="2"/>
    <x v="1"/>
    <x v="67"/>
    <n v="4"/>
  </r>
  <r>
    <x v="0"/>
    <x v="2"/>
    <x v="1"/>
    <x v="68"/>
    <n v="1"/>
  </r>
  <r>
    <x v="0"/>
    <x v="2"/>
    <x v="1"/>
    <x v="69"/>
    <n v="4"/>
  </r>
  <r>
    <x v="0"/>
    <x v="2"/>
    <x v="1"/>
    <x v="70"/>
    <n v="7"/>
  </r>
  <r>
    <x v="0"/>
    <x v="2"/>
    <x v="1"/>
    <x v="71"/>
    <n v="41"/>
  </r>
  <r>
    <x v="0"/>
    <x v="2"/>
    <x v="1"/>
    <x v="72"/>
    <n v="37"/>
  </r>
  <r>
    <x v="0"/>
    <x v="2"/>
    <x v="1"/>
    <x v="73"/>
    <n v="25"/>
  </r>
  <r>
    <x v="0"/>
    <x v="2"/>
    <x v="1"/>
    <x v="74"/>
    <n v="38"/>
  </r>
  <r>
    <x v="0"/>
    <x v="2"/>
    <x v="1"/>
    <x v="75"/>
    <n v="347"/>
  </r>
  <r>
    <x v="0"/>
    <x v="2"/>
    <x v="1"/>
    <x v="76"/>
    <n v="31"/>
  </r>
  <r>
    <x v="0"/>
    <x v="2"/>
    <x v="1"/>
    <x v="77"/>
    <n v="54"/>
  </r>
  <r>
    <x v="0"/>
    <x v="2"/>
    <x v="1"/>
    <x v="78"/>
    <n v="8345"/>
  </r>
  <r>
    <x v="0"/>
    <x v="2"/>
    <x v="1"/>
    <x v="79"/>
    <n v="112"/>
  </r>
  <r>
    <x v="0"/>
    <x v="2"/>
    <x v="1"/>
    <x v="80"/>
    <n v="14"/>
  </r>
  <r>
    <x v="0"/>
    <x v="2"/>
    <x v="1"/>
    <x v="81"/>
    <n v="1"/>
  </r>
  <r>
    <x v="0"/>
    <x v="2"/>
    <x v="1"/>
    <x v="82"/>
    <n v="728"/>
  </r>
  <r>
    <x v="0"/>
    <x v="2"/>
    <x v="1"/>
    <x v="83"/>
    <n v="14"/>
  </r>
  <r>
    <x v="0"/>
    <x v="2"/>
    <x v="1"/>
    <x v="84"/>
    <n v="53"/>
  </r>
  <r>
    <x v="0"/>
    <x v="2"/>
    <x v="1"/>
    <x v="85"/>
    <n v="100"/>
  </r>
  <r>
    <x v="0"/>
    <x v="2"/>
    <x v="1"/>
    <x v="86"/>
    <n v="31"/>
  </r>
  <r>
    <x v="0"/>
    <x v="2"/>
    <x v="1"/>
    <x v="87"/>
    <n v="146"/>
  </r>
  <r>
    <x v="0"/>
    <x v="2"/>
    <x v="1"/>
    <x v="88"/>
    <n v="2"/>
  </r>
  <r>
    <x v="0"/>
    <x v="2"/>
    <x v="1"/>
    <x v="89"/>
    <n v="148"/>
  </r>
  <r>
    <x v="0"/>
    <x v="2"/>
    <x v="1"/>
    <x v="90"/>
    <n v="177"/>
  </r>
  <r>
    <x v="0"/>
    <x v="2"/>
    <x v="1"/>
    <x v="91"/>
    <n v="44"/>
  </r>
  <r>
    <x v="0"/>
    <x v="2"/>
    <x v="1"/>
    <x v="92"/>
    <n v="21"/>
  </r>
  <r>
    <x v="0"/>
    <x v="2"/>
    <x v="1"/>
    <x v="93"/>
    <n v="11"/>
  </r>
  <r>
    <x v="0"/>
    <x v="2"/>
    <x v="1"/>
    <x v="94"/>
    <n v="283"/>
  </r>
  <r>
    <x v="0"/>
    <x v="2"/>
    <x v="1"/>
    <x v="95"/>
    <n v="8"/>
  </r>
  <r>
    <x v="0"/>
    <x v="2"/>
    <x v="1"/>
    <x v="96"/>
    <n v="56"/>
  </r>
  <r>
    <x v="0"/>
    <x v="2"/>
    <x v="1"/>
    <x v="97"/>
    <n v="770"/>
  </r>
  <r>
    <x v="0"/>
    <x v="2"/>
    <x v="1"/>
    <x v="98"/>
    <n v="1020"/>
  </r>
  <r>
    <x v="0"/>
    <x v="2"/>
    <x v="1"/>
    <x v="99"/>
    <n v="40"/>
  </r>
  <r>
    <x v="0"/>
    <x v="2"/>
    <x v="1"/>
    <x v="100"/>
    <n v="2"/>
  </r>
  <r>
    <x v="0"/>
    <x v="2"/>
    <x v="1"/>
    <x v="101"/>
    <n v="12"/>
  </r>
  <r>
    <x v="0"/>
    <x v="2"/>
    <x v="1"/>
    <x v="102"/>
    <n v="4"/>
  </r>
  <r>
    <x v="0"/>
    <x v="2"/>
    <x v="1"/>
    <x v="103"/>
    <n v="15"/>
  </r>
  <r>
    <x v="0"/>
    <x v="2"/>
    <x v="1"/>
    <x v="104"/>
    <n v="6"/>
  </r>
  <r>
    <x v="0"/>
    <x v="2"/>
    <x v="1"/>
    <x v="105"/>
    <n v="14"/>
  </r>
  <r>
    <x v="0"/>
    <x v="2"/>
    <x v="1"/>
    <x v="106"/>
    <n v="12"/>
  </r>
  <r>
    <x v="0"/>
    <x v="2"/>
    <x v="1"/>
    <x v="107"/>
    <n v="767"/>
  </r>
  <r>
    <x v="0"/>
    <x v="2"/>
    <x v="1"/>
    <x v="108"/>
    <n v="8"/>
  </r>
  <r>
    <x v="0"/>
    <x v="2"/>
    <x v="1"/>
    <x v="109"/>
    <n v="125"/>
  </r>
  <r>
    <x v="0"/>
    <x v="2"/>
    <x v="1"/>
    <x v="110"/>
    <n v="10308"/>
  </r>
  <r>
    <x v="0"/>
    <x v="2"/>
    <x v="1"/>
    <x v="111"/>
    <n v="140"/>
  </r>
  <r>
    <x v="0"/>
    <x v="2"/>
    <x v="1"/>
    <x v="112"/>
    <n v="4332"/>
  </r>
  <r>
    <x v="0"/>
    <x v="2"/>
    <x v="1"/>
    <x v="113"/>
    <n v="117"/>
  </r>
  <r>
    <x v="0"/>
    <x v="2"/>
    <x v="1"/>
    <x v="114"/>
    <n v="457"/>
  </r>
  <r>
    <x v="0"/>
    <x v="2"/>
    <x v="1"/>
    <x v="115"/>
    <n v="257"/>
  </r>
  <r>
    <x v="0"/>
    <x v="2"/>
    <x v="1"/>
    <x v="116"/>
    <n v="40"/>
  </r>
  <r>
    <x v="0"/>
    <x v="2"/>
    <x v="1"/>
    <x v="117"/>
    <n v="61"/>
  </r>
  <r>
    <x v="0"/>
    <x v="2"/>
    <x v="1"/>
    <x v="118"/>
    <n v="40"/>
  </r>
  <r>
    <x v="0"/>
    <x v="2"/>
    <x v="1"/>
    <x v="119"/>
    <n v="265"/>
  </r>
  <r>
    <x v="0"/>
    <x v="2"/>
    <x v="1"/>
    <x v="120"/>
    <n v="90"/>
  </r>
  <r>
    <x v="0"/>
    <x v="2"/>
    <x v="1"/>
    <x v="121"/>
    <n v="25190"/>
  </r>
  <r>
    <x v="0"/>
    <x v="2"/>
    <x v="1"/>
    <x v="122"/>
    <n v="1169"/>
  </r>
  <r>
    <x v="0"/>
    <x v="2"/>
    <x v="1"/>
    <x v="123"/>
    <n v="5"/>
  </r>
  <r>
    <x v="0"/>
    <x v="2"/>
    <x v="1"/>
    <x v="124"/>
    <n v="2464"/>
  </r>
  <r>
    <x v="0"/>
    <x v="2"/>
    <x v="1"/>
    <x v="125"/>
    <n v="11309"/>
  </r>
  <r>
    <x v="0"/>
    <x v="2"/>
    <x v="1"/>
    <x v="126"/>
    <n v="14"/>
  </r>
  <r>
    <x v="0"/>
    <x v="2"/>
    <x v="1"/>
    <x v="127"/>
    <n v="230"/>
  </r>
  <r>
    <x v="0"/>
    <x v="2"/>
    <x v="1"/>
    <x v="128"/>
    <n v="78"/>
  </r>
  <r>
    <x v="0"/>
    <x v="2"/>
    <x v="1"/>
    <x v="129"/>
    <n v="46"/>
  </r>
  <r>
    <x v="0"/>
    <x v="2"/>
    <x v="1"/>
    <x v="130"/>
    <n v="4"/>
  </r>
  <r>
    <x v="0"/>
    <x v="2"/>
    <x v="1"/>
    <x v="131"/>
    <n v="2249"/>
  </r>
  <r>
    <x v="0"/>
    <x v="2"/>
    <x v="1"/>
    <x v="132"/>
    <n v="1762"/>
  </r>
  <r>
    <x v="0"/>
    <x v="2"/>
    <x v="1"/>
    <x v="133"/>
    <n v="583"/>
  </r>
  <r>
    <x v="0"/>
    <x v="2"/>
    <x v="1"/>
    <x v="134"/>
    <n v="119"/>
  </r>
  <r>
    <x v="0"/>
    <x v="2"/>
    <x v="1"/>
    <x v="135"/>
    <n v="81"/>
  </r>
  <r>
    <x v="0"/>
    <x v="2"/>
    <x v="1"/>
    <x v="136"/>
    <n v="249"/>
  </r>
  <r>
    <x v="0"/>
    <x v="2"/>
    <x v="1"/>
    <x v="137"/>
    <n v="534"/>
  </r>
  <r>
    <x v="0"/>
    <x v="2"/>
    <x v="1"/>
    <x v="138"/>
    <n v="245"/>
  </r>
  <r>
    <x v="0"/>
    <x v="2"/>
    <x v="1"/>
    <x v="139"/>
    <n v="245"/>
  </r>
  <r>
    <x v="0"/>
    <x v="2"/>
    <x v="1"/>
    <x v="140"/>
    <n v="59"/>
  </r>
  <r>
    <x v="0"/>
    <x v="2"/>
    <x v="1"/>
    <x v="141"/>
    <n v="23"/>
  </r>
  <r>
    <x v="0"/>
    <x v="2"/>
    <x v="1"/>
    <x v="142"/>
    <n v="428"/>
  </r>
  <r>
    <x v="0"/>
    <x v="2"/>
    <x v="1"/>
    <x v="143"/>
    <n v="175"/>
  </r>
  <r>
    <x v="0"/>
    <x v="2"/>
    <x v="1"/>
    <x v="144"/>
    <n v="829"/>
  </r>
  <r>
    <x v="0"/>
    <x v="2"/>
    <x v="1"/>
    <x v="145"/>
    <n v="192"/>
  </r>
  <r>
    <x v="0"/>
    <x v="2"/>
    <x v="1"/>
    <x v="146"/>
    <n v="226"/>
  </r>
  <r>
    <x v="0"/>
    <x v="2"/>
    <x v="1"/>
    <x v="147"/>
    <n v="86"/>
  </r>
  <r>
    <x v="0"/>
    <x v="2"/>
    <x v="1"/>
    <x v="148"/>
    <n v="1358"/>
  </r>
  <r>
    <x v="0"/>
    <x v="2"/>
    <x v="1"/>
    <x v="149"/>
    <n v="19"/>
  </r>
  <r>
    <x v="0"/>
    <x v="2"/>
    <x v="1"/>
    <x v="150"/>
    <n v="13"/>
  </r>
  <r>
    <x v="0"/>
    <x v="2"/>
    <x v="1"/>
    <x v="151"/>
    <n v="9286"/>
  </r>
  <r>
    <x v="0"/>
    <x v="2"/>
    <x v="1"/>
    <x v="152"/>
    <n v="18123"/>
  </r>
  <r>
    <x v="0"/>
    <x v="2"/>
    <x v="1"/>
    <x v="153"/>
    <n v="151"/>
  </r>
  <r>
    <x v="0"/>
    <x v="2"/>
    <x v="1"/>
    <x v="154"/>
    <n v="172"/>
  </r>
  <r>
    <x v="0"/>
    <x v="2"/>
    <x v="1"/>
    <x v="155"/>
    <n v="33"/>
  </r>
  <r>
    <x v="0"/>
    <x v="2"/>
    <x v="1"/>
    <x v="156"/>
    <n v="167"/>
  </r>
  <r>
    <x v="0"/>
    <x v="2"/>
    <x v="1"/>
    <x v="157"/>
    <n v="101"/>
  </r>
  <r>
    <x v="0"/>
    <x v="3"/>
    <x v="0"/>
    <x v="0"/>
    <n v="105"/>
  </r>
  <r>
    <x v="0"/>
    <x v="3"/>
    <x v="0"/>
    <x v="1"/>
    <n v="66"/>
  </r>
  <r>
    <x v="0"/>
    <x v="3"/>
    <x v="0"/>
    <x v="2"/>
    <n v="44"/>
  </r>
  <r>
    <x v="0"/>
    <x v="3"/>
    <x v="0"/>
    <x v="3"/>
    <n v="43"/>
  </r>
  <r>
    <x v="0"/>
    <x v="3"/>
    <x v="0"/>
    <x v="4"/>
    <n v="21"/>
  </r>
  <r>
    <x v="0"/>
    <x v="3"/>
    <x v="0"/>
    <x v="5"/>
    <n v="41"/>
  </r>
  <r>
    <x v="0"/>
    <x v="3"/>
    <x v="0"/>
    <x v="6"/>
    <n v="45"/>
  </r>
  <r>
    <x v="0"/>
    <x v="3"/>
    <x v="0"/>
    <x v="7"/>
    <n v="2"/>
  </r>
  <r>
    <x v="0"/>
    <x v="3"/>
    <x v="0"/>
    <x v="8"/>
    <n v="1"/>
  </r>
  <r>
    <x v="0"/>
    <x v="3"/>
    <x v="0"/>
    <x v="9"/>
    <n v="1"/>
  </r>
  <r>
    <x v="0"/>
    <x v="3"/>
    <x v="0"/>
    <x v="10"/>
    <n v="480"/>
  </r>
  <r>
    <x v="0"/>
    <x v="3"/>
    <x v="0"/>
    <x v="11"/>
    <n v="7"/>
  </r>
  <r>
    <x v="0"/>
    <x v="3"/>
    <x v="0"/>
    <x v="12"/>
    <n v="1"/>
  </r>
  <r>
    <x v="0"/>
    <x v="3"/>
    <x v="0"/>
    <x v="13"/>
    <n v="1"/>
  </r>
  <r>
    <x v="0"/>
    <x v="3"/>
    <x v="0"/>
    <x v="14"/>
    <n v="83"/>
  </r>
  <r>
    <x v="0"/>
    <x v="3"/>
    <x v="0"/>
    <x v="15"/>
    <n v="410"/>
  </r>
  <r>
    <x v="0"/>
    <x v="3"/>
    <x v="0"/>
    <x v="16"/>
    <n v="68"/>
  </r>
  <r>
    <x v="0"/>
    <x v="3"/>
    <x v="0"/>
    <x v="17"/>
    <n v="33"/>
  </r>
  <r>
    <x v="0"/>
    <x v="3"/>
    <x v="0"/>
    <x v="18"/>
    <n v="65"/>
  </r>
  <r>
    <x v="0"/>
    <x v="3"/>
    <x v="0"/>
    <x v="19"/>
    <n v="7"/>
  </r>
  <r>
    <x v="0"/>
    <x v="3"/>
    <x v="0"/>
    <x v="20"/>
    <n v="38"/>
  </r>
  <r>
    <x v="0"/>
    <x v="3"/>
    <x v="0"/>
    <x v="21"/>
    <n v="12"/>
  </r>
  <r>
    <x v="0"/>
    <x v="3"/>
    <x v="0"/>
    <x v="22"/>
    <n v="2"/>
  </r>
  <r>
    <x v="0"/>
    <x v="3"/>
    <x v="0"/>
    <x v="23"/>
    <n v="1"/>
  </r>
  <r>
    <x v="0"/>
    <x v="3"/>
    <x v="0"/>
    <x v="24"/>
    <n v="414"/>
  </r>
  <r>
    <x v="0"/>
    <x v="3"/>
    <x v="0"/>
    <x v="25"/>
    <n v="5211"/>
  </r>
  <r>
    <x v="0"/>
    <x v="3"/>
    <x v="0"/>
    <x v="26"/>
    <n v="2"/>
  </r>
  <r>
    <x v="0"/>
    <x v="3"/>
    <x v="0"/>
    <x v="27"/>
    <n v="5"/>
  </r>
  <r>
    <x v="0"/>
    <x v="3"/>
    <x v="0"/>
    <x v="28"/>
    <n v="1223"/>
  </r>
  <r>
    <x v="0"/>
    <x v="3"/>
    <x v="0"/>
    <x v="29"/>
    <n v="43"/>
  </r>
  <r>
    <x v="0"/>
    <x v="3"/>
    <x v="0"/>
    <x v="30"/>
    <n v="32"/>
  </r>
  <r>
    <x v="0"/>
    <x v="3"/>
    <x v="0"/>
    <x v="31"/>
    <n v="7381"/>
  </r>
  <r>
    <x v="0"/>
    <x v="3"/>
    <x v="0"/>
    <x v="32"/>
    <n v="27"/>
  </r>
  <r>
    <x v="0"/>
    <x v="3"/>
    <x v="0"/>
    <x v="33"/>
    <n v="139"/>
  </r>
  <r>
    <x v="0"/>
    <x v="3"/>
    <x v="0"/>
    <x v="34"/>
    <n v="276"/>
  </r>
  <r>
    <x v="0"/>
    <x v="3"/>
    <x v="0"/>
    <x v="35"/>
    <n v="901"/>
  </r>
  <r>
    <x v="0"/>
    <x v="3"/>
    <x v="0"/>
    <x v="36"/>
    <n v="57"/>
  </r>
  <r>
    <x v="0"/>
    <x v="3"/>
    <x v="0"/>
    <x v="37"/>
    <n v="15"/>
  </r>
  <r>
    <x v="0"/>
    <x v="3"/>
    <x v="0"/>
    <x v="38"/>
    <n v="78"/>
  </r>
  <r>
    <x v="0"/>
    <x v="3"/>
    <x v="0"/>
    <x v="39"/>
    <n v="1"/>
  </r>
  <r>
    <x v="0"/>
    <x v="3"/>
    <x v="0"/>
    <x v="40"/>
    <n v="58"/>
  </r>
  <r>
    <x v="0"/>
    <x v="3"/>
    <x v="0"/>
    <x v="41"/>
    <n v="1"/>
  </r>
  <r>
    <x v="0"/>
    <x v="3"/>
    <x v="0"/>
    <x v="42"/>
    <n v="99"/>
  </r>
  <r>
    <x v="0"/>
    <x v="3"/>
    <x v="0"/>
    <x v="43"/>
    <n v="6408"/>
  </r>
  <r>
    <x v="0"/>
    <x v="3"/>
    <x v="0"/>
    <x v="44"/>
    <n v="322"/>
  </r>
  <r>
    <x v="0"/>
    <x v="3"/>
    <x v="0"/>
    <x v="45"/>
    <n v="1"/>
  </r>
  <r>
    <x v="0"/>
    <x v="3"/>
    <x v="0"/>
    <x v="46"/>
    <n v="3"/>
  </r>
  <r>
    <x v="0"/>
    <x v="3"/>
    <x v="0"/>
    <x v="47"/>
    <n v="66"/>
  </r>
  <r>
    <x v="0"/>
    <x v="3"/>
    <x v="0"/>
    <x v="48"/>
    <n v="74"/>
  </r>
  <r>
    <x v="0"/>
    <x v="3"/>
    <x v="0"/>
    <x v="49"/>
    <n v="29"/>
  </r>
  <r>
    <x v="0"/>
    <x v="3"/>
    <x v="0"/>
    <x v="50"/>
    <n v="66"/>
  </r>
  <r>
    <x v="0"/>
    <x v="3"/>
    <x v="0"/>
    <x v="51"/>
    <n v="58"/>
  </r>
  <r>
    <x v="0"/>
    <x v="3"/>
    <x v="0"/>
    <x v="52"/>
    <n v="27"/>
  </r>
  <r>
    <x v="0"/>
    <x v="3"/>
    <x v="1"/>
    <x v="158"/>
    <n v="1"/>
  </r>
  <r>
    <x v="0"/>
    <x v="3"/>
    <x v="1"/>
    <x v="53"/>
    <n v="151385"/>
  </r>
  <r>
    <x v="0"/>
    <x v="3"/>
    <x v="1"/>
    <x v="54"/>
    <n v="71"/>
  </r>
  <r>
    <x v="0"/>
    <x v="3"/>
    <x v="1"/>
    <x v="55"/>
    <n v="1144"/>
  </r>
  <r>
    <x v="0"/>
    <x v="3"/>
    <x v="1"/>
    <x v="56"/>
    <n v="43"/>
  </r>
  <r>
    <x v="0"/>
    <x v="3"/>
    <x v="1"/>
    <x v="57"/>
    <n v="50"/>
  </r>
  <r>
    <x v="0"/>
    <x v="3"/>
    <x v="1"/>
    <x v="58"/>
    <n v="8"/>
  </r>
  <r>
    <x v="0"/>
    <x v="3"/>
    <x v="1"/>
    <x v="59"/>
    <n v="142"/>
  </r>
  <r>
    <x v="0"/>
    <x v="3"/>
    <x v="1"/>
    <x v="60"/>
    <n v="152"/>
  </r>
  <r>
    <x v="0"/>
    <x v="3"/>
    <x v="1"/>
    <x v="61"/>
    <n v="281"/>
  </r>
  <r>
    <x v="0"/>
    <x v="3"/>
    <x v="1"/>
    <x v="62"/>
    <n v="14"/>
  </r>
  <r>
    <x v="0"/>
    <x v="3"/>
    <x v="1"/>
    <x v="63"/>
    <n v="71"/>
  </r>
  <r>
    <x v="0"/>
    <x v="3"/>
    <x v="1"/>
    <x v="64"/>
    <n v="13"/>
  </r>
  <r>
    <x v="0"/>
    <x v="3"/>
    <x v="1"/>
    <x v="65"/>
    <n v="1"/>
  </r>
  <r>
    <x v="0"/>
    <x v="3"/>
    <x v="1"/>
    <x v="66"/>
    <n v="1"/>
  </r>
  <r>
    <x v="0"/>
    <x v="3"/>
    <x v="1"/>
    <x v="67"/>
    <n v="4"/>
  </r>
  <r>
    <x v="0"/>
    <x v="3"/>
    <x v="1"/>
    <x v="68"/>
    <n v="1"/>
  </r>
  <r>
    <x v="0"/>
    <x v="3"/>
    <x v="1"/>
    <x v="69"/>
    <n v="4"/>
  </r>
  <r>
    <x v="0"/>
    <x v="3"/>
    <x v="1"/>
    <x v="70"/>
    <n v="7"/>
  </r>
  <r>
    <x v="0"/>
    <x v="3"/>
    <x v="1"/>
    <x v="71"/>
    <n v="41"/>
  </r>
  <r>
    <x v="0"/>
    <x v="3"/>
    <x v="1"/>
    <x v="72"/>
    <n v="37"/>
  </r>
  <r>
    <x v="0"/>
    <x v="3"/>
    <x v="1"/>
    <x v="73"/>
    <n v="26"/>
  </r>
  <r>
    <x v="0"/>
    <x v="3"/>
    <x v="1"/>
    <x v="74"/>
    <n v="39"/>
  </r>
  <r>
    <x v="0"/>
    <x v="3"/>
    <x v="1"/>
    <x v="75"/>
    <n v="351"/>
  </r>
  <r>
    <x v="0"/>
    <x v="3"/>
    <x v="1"/>
    <x v="76"/>
    <n v="32"/>
  </r>
  <r>
    <x v="0"/>
    <x v="3"/>
    <x v="1"/>
    <x v="77"/>
    <n v="56"/>
  </r>
  <r>
    <x v="0"/>
    <x v="3"/>
    <x v="1"/>
    <x v="78"/>
    <n v="8358"/>
  </r>
  <r>
    <x v="0"/>
    <x v="3"/>
    <x v="1"/>
    <x v="79"/>
    <n v="114"/>
  </r>
  <r>
    <x v="0"/>
    <x v="3"/>
    <x v="1"/>
    <x v="80"/>
    <n v="14"/>
  </r>
  <r>
    <x v="0"/>
    <x v="3"/>
    <x v="1"/>
    <x v="81"/>
    <n v="2"/>
  </r>
  <r>
    <x v="0"/>
    <x v="3"/>
    <x v="1"/>
    <x v="82"/>
    <n v="747"/>
  </r>
  <r>
    <x v="0"/>
    <x v="3"/>
    <x v="1"/>
    <x v="83"/>
    <n v="14"/>
  </r>
  <r>
    <x v="0"/>
    <x v="3"/>
    <x v="1"/>
    <x v="84"/>
    <n v="53"/>
  </r>
  <r>
    <x v="0"/>
    <x v="3"/>
    <x v="1"/>
    <x v="85"/>
    <n v="118"/>
  </r>
  <r>
    <x v="0"/>
    <x v="3"/>
    <x v="1"/>
    <x v="86"/>
    <n v="31"/>
  </r>
  <r>
    <x v="0"/>
    <x v="3"/>
    <x v="1"/>
    <x v="87"/>
    <n v="146"/>
  </r>
  <r>
    <x v="0"/>
    <x v="3"/>
    <x v="1"/>
    <x v="88"/>
    <n v="2"/>
  </r>
  <r>
    <x v="0"/>
    <x v="3"/>
    <x v="1"/>
    <x v="89"/>
    <n v="155"/>
  </r>
  <r>
    <x v="0"/>
    <x v="3"/>
    <x v="1"/>
    <x v="90"/>
    <n v="175"/>
  </r>
  <r>
    <x v="0"/>
    <x v="3"/>
    <x v="1"/>
    <x v="91"/>
    <n v="50"/>
  </r>
  <r>
    <x v="0"/>
    <x v="3"/>
    <x v="1"/>
    <x v="92"/>
    <n v="20"/>
  </r>
  <r>
    <x v="0"/>
    <x v="3"/>
    <x v="1"/>
    <x v="93"/>
    <n v="11"/>
  </r>
  <r>
    <x v="0"/>
    <x v="3"/>
    <x v="1"/>
    <x v="94"/>
    <n v="288"/>
  </r>
  <r>
    <x v="0"/>
    <x v="3"/>
    <x v="1"/>
    <x v="95"/>
    <n v="8"/>
  </r>
  <r>
    <x v="0"/>
    <x v="3"/>
    <x v="1"/>
    <x v="96"/>
    <n v="62"/>
  </r>
  <r>
    <x v="0"/>
    <x v="3"/>
    <x v="1"/>
    <x v="97"/>
    <n v="774"/>
  </r>
  <r>
    <x v="0"/>
    <x v="3"/>
    <x v="1"/>
    <x v="98"/>
    <n v="1027"/>
  </r>
  <r>
    <x v="0"/>
    <x v="3"/>
    <x v="1"/>
    <x v="99"/>
    <n v="41"/>
  </r>
  <r>
    <x v="0"/>
    <x v="3"/>
    <x v="1"/>
    <x v="100"/>
    <n v="2"/>
  </r>
  <r>
    <x v="0"/>
    <x v="3"/>
    <x v="1"/>
    <x v="101"/>
    <n v="11"/>
  </r>
  <r>
    <x v="0"/>
    <x v="3"/>
    <x v="1"/>
    <x v="102"/>
    <n v="4"/>
  </r>
  <r>
    <x v="0"/>
    <x v="3"/>
    <x v="1"/>
    <x v="103"/>
    <n v="15"/>
  </r>
  <r>
    <x v="0"/>
    <x v="3"/>
    <x v="1"/>
    <x v="104"/>
    <n v="6"/>
  </r>
  <r>
    <x v="0"/>
    <x v="3"/>
    <x v="1"/>
    <x v="105"/>
    <n v="13"/>
  </r>
  <r>
    <x v="0"/>
    <x v="3"/>
    <x v="1"/>
    <x v="106"/>
    <n v="12"/>
  </r>
  <r>
    <x v="0"/>
    <x v="3"/>
    <x v="1"/>
    <x v="107"/>
    <n v="784"/>
  </r>
  <r>
    <x v="0"/>
    <x v="3"/>
    <x v="1"/>
    <x v="108"/>
    <n v="8"/>
  </r>
  <r>
    <x v="0"/>
    <x v="3"/>
    <x v="1"/>
    <x v="109"/>
    <n v="133"/>
  </r>
  <r>
    <x v="0"/>
    <x v="3"/>
    <x v="1"/>
    <x v="110"/>
    <n v="10295"/>
  </r>
  <r>
    <x v="0"/>
    <x v="3"/>
    <x v="1"/>
    <x v="111"/>
    <n v="143"/>
  </r>
  <r>
    <x v="0"/>
    <x v="3"/>
    <x v="1"/>
    <x v="112"/>
    <n v="4348"/>
  </r>
  <r>
    <x v="0"/>
    <x v="3"/>
    <x v="1"/>
    <x v="113"/>
    <n v="119"/>
  </r>
  <r>
    <x v="0"/>
    <x v="3"/>
    <x v="1"/>
    <x v="114"/>
    <n v="466"/>
  </r>
  <r>
    <x v="0"/>
    <x v="3"/>
    <x v="1"/>
    <x v="115"/>
    <n v="263"/>
  </r>
  <r>
    <x v="0"/>
    <x v="3"/>
    <x v="1"/>
    <x v="116"/>
    <n v="41"/>
  </r>
  <r>
    <x v="0"/>
    <x v="3"/>
    <x v="1"/>
    <x v="117"/>
    <n v="64"/>
  </r>
  <r>
    <x v="0"/>
    <x v="3"/>
    <x v="1"/>
    <x v="118"/>
    <n v="44"/>
  </r>
  <r>
    <x v="0"/>
    <x v="3"/>
    <x v="1"/>
    <x v="119"/>
    <n v="267"/>
  </r>
  <r>
    <x v="0"/>
    <x v="3"/>
    <x v="1"/>
    <x v="120"/>
    <n v="90"/>
  </r>
  <r>
    <x v="0"/>
    <x v="3"/>
    <x v="1"/>
    <x v="121"/>
    <n v="25331"/>
  </r>
  <r>
    <x v="0"/>
    <x v="3"/>
    <x v="1"/>
    <x v="122"/>
    <n v="1183"/>
  </r>
  <r>
    <x v="0"/>
    <x v="3"/>
    <x v="1"/>
    <x v="123"/>
    <n v="5"/>
  </r>
  <r>
    <x v="0"/>
    <x v="3"/>
    <x v="1"/>
    <x v="124"/>
    <n v="2488"/>
  </r>
  <r>
    <x v="0"/>
    <x v="3"/>
    <x v="1"/>
    <x v="125"/>
    <n v="11388"/>
  </r>
  <r>
    <x v="0"/>
    <x v="3"/>
    <x v="1"/>
    <x v="126"/>
    <n v="14"/>
  </r>
  <r>
    <x v="0"/>
    <x v="3"/>
    <x v="1"/>
    <x v="127"/>
    <n v="263"/>
  </r>
  <r>
    <x v="0"/>
    <x v="3"/>
    <x v="1"/>
    <x v="128"/>
    <n v="81"/>
  </r>
  <r>
    <x v="0"/>
    <x v="3"/>
    <x v="1"/>
    <x v="129"/>
    <n v="46"/>
  </r>
  <r>
    <x v="0"/>
    <x v="3"/>
    <x v="1"/>
    <x v="130"/>
    <n v="4"/>
  </r>
  <r>
    <x v="0"/>
    <x v="3"/>
    <x v="1"/>
    <x v="131"/>
    <n v="2288"/>
  </r>
  <r>
    <x v="0"/>
    <x v="3"/>
    <x v="1"/>
    <x v="132"/>
    <n v="1834"/>
  </r>
  <r>
    <x v="0"/>
    <x v="3"/>
    <x v="1"/>
    <x v="133"/>
    <n v="586"/>
  </r>
  <r>
    <x v="0"/>
    <x v="3"/>
    <x v="1"/>
    <x v="134"/>
    <n v="117"/>
  </r>
  <r>
    <x v="0"/>
    <x v="3"/>
    <x v="1"/>
    <x v="135"/>
    <n v="81"/>
  </r>
  <r>
    <x v="0"/>
    <x v="3"/>
    <x v="1"/>
    <x v="136"/>
    <n v="256"/>
  </r>
  <r>
    <x v="0"/>
    <x v="3"/>
    <x v="1"/>
    <x v="137"/>
    <n v="646"/>
  </r>
  <r>
    <x v="0"/>
    <x v="3"/>
    <x v="1"/>
    <x v="138"/>
    <n v="240"/>
  </r>
  <r>
    <x v="0"/>
    <x v="3"/>
    <x v="1"/>
    <x v="139"/>
    <n v="267"/>
  </r>
  <r>
    <x v="0"/>
    <x v="3"/>
    <x v="1"/>
    <x v="140"/>
    <n v="58"/>
  </r>
  <r>
    <x v="0"/>
    <x v="3"/>
    <x v="1"/>
    <x v="141"/>
    <n v="31"/>
  </r>
  <r>
    <x v="0"/>
    <x v="3"/>
    <x v="1"/>
    <x v="142"/>
    <n v="435"/>
  </r>
  <r>
    <x v="0"/>
    <x v="3"/>
    <x v="1"/>
    <x v="143"/>
    <n v="181"/>
  </r>
  <r>
    <x v="0"/>
    <x v="3"/>
    <x v="1"/>
    <x v="144"/>
    <n v="832"/>
  </r>
  <r>
    <x v="0"/>
    <x v="3"/>
    <x v="1"/>
    <x v="145"/>
    <n v="199"/>
  </r>
  <r>
    <x v="0"/>
    <x v="3"/>
    <x v="1"/>
    <x v="146"/>
    <n v="230"/>
  </r>
  <r>
    <x v="0"/>
    <x v="3"/>
    <x v="1"/>
    <x v="147"/>
    <n v="88"/>
  </r>
  <r>
    <x v="0"/>
    <x v="3"/>
    <x v="1"/>
    <x v="148"/>
    <n v="1401"/>
  </r>
  <r>
    <x v="0"/>
    <x v="3"/>
    <x v="1"/>
    <x v="149"/>
    <n v="19"/>
  </r>
  <r>
    <x v="0"/>
    <x v="3"/>
    <x v="1"/>
    <x v="150"/>
    <n v="14"/>
  </r>
  <r>
    <x v="0"/>
    <x v="3"/>
    <x v="1"/>
    <x v="151"/>
    <n v="9223"/>
  </r>
  <r>
    <x v="0"/>
    <x v="3"/>
    <x v="1"/>
    <x v="152"/>
    <n v="18887"/>
  </r>
  <r>
    <x v="0"/>
    <x v="3"/>
    <x v="1"/>
    <x v="153"/>
    <n v="185"/>
  </r>
  <r>
    <x v="0"/>
    <x v="3"/>
    <x v="1"/>
    <x v="154"/>
    <n v="178"/>
  </r>
  <r>
    <x v="0"/>
    <x v="3"/>
    <x v="1"/>
    <x v="155"/>
    <n v="32"/>
  </r>
  <r>
    <x v="0"/>
    <x v="3"/>
    <x v="1"/>
    <x v="156"/>
    <n v="185"/>
  </r>
  <r>
    <x v="0"/>
    <x v="3"/>
    <x v="1"/>
    <x v="157"/>
    <n v="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102E27-6E4D-43E4-8A14-E72D847AE5F6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outline="1" outlineData="1" compactData="0" multipleFieldFilters="0">
  <location ref="F12:H33" firstHeaderRow="1" firstDataRow="1" firstDataCol="2" rowPageCount="1" colPageCount="1"/>
  <pivotFields count="4">
    <pivotField axis="axisRow" compact="0" showAll="0" defaultSubtotal="0">
      <items count="1">
        <item x="0"/>
      </items>
    </pivotField>
    <pivotField axis="axisPage" compact="0" showAll="0" defaultSubtotal="0">
      <items count="4">
        <item x="0"/>
        <item x="1"/>
        <item x="2"/>
        <item x="3"/>
      </items>
    </pivotField>
    <pivotField axis="axisRow" compact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dataField="1" compact="0" numFmtId="3" showAll="0" defaultSubtotal="0"/>
  </pivotFields>
  <rowFields count="2">
    <field x="0"/>
    <field x="2"/>
  </rowFields>
  <rowItems count="2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t="grand">
      <x/>
    </i>
  </rowItems>
  <colItems count="1">
    <i/>
  </colItems>
  <pageFields count="1">
    <pageField fld="1" hier="-1"/>
  </pageFields>
  <dataFields count="1">
    <dataField name="Suma de Número Escritos Trámite" fld="3" baseField="0" baseItem="0" numFmtId="3"/>
  </dataFields>
  <formats count="4">
    <format dxfId="133">
      <pivotArea fieldPosition="0">
        <references count="1">
          <reference field="0" count="0"/>
        </references>
      </pivotArea>
    </format>
    <format dxfId="132">
      <pivotArea field="2" type="button" dataOnly="0" labelOnly="1" outline="0" axis="axisRow" fieldPosition="1"/>
    </format>
    <format dxfId="131">
      <pivotArea dataOnly="0" labelOnly="1" outline="0" offset="IV256" fieldPosition="0">
        <references count="1">
          <reference field="0" count="0"/>
        </references>
      </pivotArea>
    </format>
    <format dxfId="130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42AA7A-050C-473B-9BE7-DFFE12246DCB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outline="1" outlineData="1" compactData="0" multipleFieldFilters="0">
  <location ref="M21:V44" firstHeaderRow="0" firstDataRow="1" firstDataCol="2" rowPageCount="1" colPageCount="1"/>
  <pivotFields count="11">
    <pivotField axis="axisRow" compact="0" showAll="0" defaultSubtotal="0">
      <items count="1">
        <item x="0"/>
      </items>
    </pivotField>
    <pivotField axis="axisPage" compact="0" showAll="0" defaultSubtotal="0">
      <items count="4">
        <item x="0"/>
        <item x="1"/>
        <item x="2"/>
        <item x="3"/>
      </items>
    </pivotField>
    <pivotField axis="axisRow" compact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dataField="1" compact="0" numFmtId="3" showAll="0" defaultSubtotal="0"/>
    <pivotField dataField="1" compact="0" numFmtId="3" showAll="0" defaultSubtotal="0"/>
    <pivotField dataField="1" compact="0" numFmtId="3" showAll="0" defaultSubtotal="0"/>
    <pivotField dataField="1" compact="0" numFmtId="3" showAll="0" defaultSubtotal="0"/>
    <pivotField dataField="1" compact="0" numFmtId="3" showAll="0" defaultSubtotal="0"/>
    <pivotField dataField="1" compact="0" numFmtId="3" showAll="0" defaultSubtotal="0"/>
    <pivotField dataField="1" compact="0" numFmtId="3" showAll="0" defaultSubtotal="0"/>
    <pivotField dataField="1" compact="0" numFmtId="3" showAll="0" defaultSubtotal="0"/>
  </pivotFields>
  <rowFields count="2">
    <field x="0"/>
    <field x="2"/>
  </rowFields>
  <rowItems count="2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Suma de Número Escritos Iniciadores Totales" fld="3" baseField="0" baseItem="0" numFmtId="3"/>
    <dataField name="Suma de Número Escritos Iniciadores de Asunto" fld="4" baseField="0" baseItem="0" numFmtId="3"/>
    <dataField name="Suma de Número Escritos Iniciadores de Ejecución" fld="5" baseField="0" baseItem="0" numFmtId="3"/>
    <dataField name="Suma de Número Recursos Queja" fld="6" baseField="0" baseItem="0" numFmtId="3"/>
    <dataField name="Suma de Número Partes Hospitalarios" fld="7" baseField="0" baseItem="0" numFmtId="3"/>
    <dataField name="Suma de Número Atestados" fld="8" baseField="0" baseItem="0" numFmtId="3"/>
    <dataField name="Suma de Número Recursos Revisión Sentencia Firme" fld="9" baseField="0" baseItem="0" numFmtId="3"/>
    <dataField name="Suma de Número Escritos Iniciadores Juicio Rápido" fld="10" baseField="0" baseItem="0" numFmtId="3"/>
  </dataFields>
  <formats count="5">
    <format dxfId="118">
      <pivotArea fieldPosition="0">
        <references count="1">
          <reference field="0" count="0"/>
        </references>
      </pivotArea>
    </format>
    <format dxfId="117">
      <pivotArea dataOnly="0" labelOnly="1" outline="0" fieldPosition="0">
        <references count="1">
          <reference field="0" count="0"/>
        </references>
      </pivotArea>
    </format>
    <format dxfId="116">
      <pivotArea dataOnly="0" labelOnly="1" outline="0" offset="A256" fieldPosition="0">
        <references count="1">
          <reference field="0" count="0"/>
        </references>
      </pivotArea>
    </format>
    <format dxfId="115">
      <pivotArea dataOnly="0" labelOnly="1" outline="0" offset="IV256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0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50E21B-55BB-490A-A739-A4C801B3DDCB}" name="TablaDinámica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outline="1" outlineData="1" compactData="0" multipleFieldFilters="0">
  <location ref="F9:H29" firstHeaderRow="1" firstDataRow="1" firstDataCol="2" rowPageCount="1" colPageCount="1"/>
  <pivotFields count="4">
    <pivotField axis="axisRow" compact="0" showAll="0" defaultSubtotal="0">
      <items count="1">
        <item x="0"/>
      </items>
    </pivotField>
    <pivotField axis="axisPage" compact="0" showAll="0" defaultSubtotal="0">
      <items count="4">
        <item x="0"/>
        <item x="1"/>
        <item x="2"/>
        <item x="3"/>
      </items>
    </pivotField>
    <pivotField axis="axisRow" compact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compact="0" numFmtId="3" showAll="0" defaultSubtotal="0"/>
  </pivotFields>
  <rowFields count="2">
    <field x="0"/>
    <field x="2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Items count="1">
    <i/>
  </colItems>
  <pageFields count="1">
    <pageField fld="1" hier="-1"/>
  </pageFields>
  <dataFields count="1">
    <dataField name="Suma de Número Personaciones" fld="3" baseField="0" baseItem="0" numFmtId="3"/>
  </dataFields>
  <formats count="4">
    <format dxfId="87">
      <pivotArea fieldPosition="0">
        <references count="1">
          <reference field="0" count="0"/>
        </references>
      </pivotArea>
    </format>
    <format dxfId="86">
      <pivotArea field="2" type="button" dataOnly="0" labelOnly="1" outline="0" axis="axisRow" fieldPosition="1"/>
    </format>
    <format dxfId="85">
      <pivotArea dataOnly="0" labelOnly="1" outline="0" offset="IV256" fieldPosition="0">
        <references count="1">
          <reference field="0" count="0"/>
        </references>
      </pivotArea>
    </format>
    <format dxfId="84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F59721-A840-4C8C-9B45-E809064E24D3}" name="TablaDinámica4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outline="1" outlineData="1" compactData="0" multipleFieldFilters="0">
  <location ref="F9:H26" firstHeaderRow="1" firstDataRow="1" firstDataCol="2" rowPageCount="1" colPageCount="1"/>
  <pivotFields count="4">
    <pivotField axis="axisRow" compact="0" showAll="0" defaultSubtotal="0">
      <items count="1">
        <item x="0"/>
      </items>
    </pivotField>
    <pivotField axis="axisPage" compact="0" showAll="0" defaultSubtotal="0">
      <items count="4">
        <item x="0"/>
        <item x="1"/>
        <item x="2"/>
        <item x="3"/>
      </items>
    </pivotField>
    <pivotField axis="axisRow" compact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dataField="1" compact="0" numFmtId="3" showAll="0" defaultSubtotal="0"/>
  </pivotFields>
  <rowFields count="2">
    <field x="0"/>
    <field x="2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t="grand">
      <x/>
    </i>
  </rowItems>
  <colItems count="1">
    <i/>
  </colItems>
  <pageFields count="1">
    <pageField fld="1" hier="-1"/>
  </pageFields>
  <dataFields count="1">
    <dataField name="Suma de Número Oficios" fld="3" baseField="0" baseItem="0" numFmtId="3"/>
  </dataFields>
  <formats count="9">
    <format dxfId="71">
      <pivotArea fieldPosition="0">
        <references count="1">
          <reference field="0" count="0"/>
        </references>
      </pivotArea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field="0" type="button" dataOnly="0" labelOnly="1" outline="0" axis="axisRow" fieldPosition="0"/>
    </format>
    <format dxfId="68">
      <pivotArea field="2" type="button" dataOnly="0" labelOnly="1" outline="0" axis="axisRow" fieldPosition="1"/>
    </format>
    <format dxfId="67">
      <pivotArea dataOnly="0" labelOnly="1" outline="0" axis="axisValues" fieldPosition="0"/>
    </format>
    <format dxfId="66">
      <pivotArea fieldPosition="0">
        <references count="1">
          <reference field="0" count="0"/>
        </references>
      </pivotArea>
    </format>
    <format dxfId="65">
      <pivotArea field="2" type="button" dataOnly="0" labelOnly="1" outline="0" axis="axisRow" fieldPosition="1"/>
    </format>
    <format dxfId="64">
      <pivotArea dataOnly="0" labelOnly="1" outline="0" offset="IV256" fieldPosition="0">
        <references count="1">
          <reference field="0" count="0"/>
        </references>
      </pivotArea>
    </format>
    <format dxfId="63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6D6619-2532-4737-82E1-EBC07BAEF0F0}" name="TablaDinámica10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I12:M38" firstHeaderRow="0" firstDataRow="1" firstDataCol="1" rowPageCount="1" colPageCount="1"/>
  <pivotFields count="7">
    <pivotField showAll="0" defaultSubtotal="0"/>
    <pivotField axis="axisPage" showAll="0" defaultSubtotal="0">
      <items count="4">
        <item x="0"/>
        <item x="1"/>
        <item x="2"/>
        <item x="3"/>
      </items>
    </pivotField>
    <pivotField axis="axisRow" showAll="0" defaultSubtotal="0">
      <items count="25">
        <item x="0"/>
        <item x="1"/>
        <item x="2"/>
        <item x="5"/>
        <item x="3"/>
        <item x="4"/>
        <item x="6"/>
        <item x="16"/>
        <item x="17"/>
        <item x="7"/>
        <item x="18"/>
        <item x="19"/>
        <item x="21"/>
        <item x="20"/>
        <item x="8"/>
        <item x="9"/>
        <item x="10"/>
        <item x="11"/>
        <item x="22"/>
        <item x="12"/>
        <item x="13"/>
        <item x="23"/>
        <item x="14"/>
        <item x="24"/>
        <item x="15"/>
      </items>
    </pivotField>
    <pivotField dataField="1" showAll="0" defaultSubtotal="0"/>
    <pivotField dataField="1" showAll="0" defaultSubtotal="0"/>
    <pivotField dataField="1" numFmtId="3" showAll="0" defaultSubtotal="0"/>
    <pivotField dataField="1" numFmtId="3" showAll="0" defaultSubtotal="0"/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-1"/>
  </pageFields>
  <dataFields count="4">
    <dataField name="Suma de Cargador Web" fld="3" baseField="0" baseItem="0"/>
    <dataField name="Suma de GISS - API de Servicios de Cargador" fld="4" baseField="2" baseItem="0" numFmtId="3"/>
    <dataField name="Suma de Inside - API de Servicios de Cargador" fld="5" baseField="0" baseItem="0" numFmtId="3"/>
    <dataField name="Suma de Expedientes Totales" fld="6" baseField="0" baseItem="0" numFmtId="3"/>
  </dataFields>
  <formats count="2">
    <format dxfId="51">
      <pivotArea field="0" grandRow="1" outline="0" collapsedLevelsAreSubtotals="1">
        <references count="1">
          <reference field="4294967294" count="1" selected="0">
            <x v="0"/>
          </reference>
        </references>
      </pivotArea>
    </format>
    <format dxfId="5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80DA76-4DB3-41F5-A948-B2F6C4230724}" name="TablaDinámica7" cacheId="5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compact="0" outline="1" outlineData="1" compactData="0" multipleFieldFilters="0">
  <location ref="G11:J115" firstHeaderRow="1" firstDataRow="1" firstDataCol="3" rowPageCount="1" colPageCount="1"/>
  <pivotFields count="5">
    <pivotField axis="axisRow" compact="0" subtotalTop="0" showAll="0">
      <items count="2">
        <item x="0"/>
        <item t="default"/>
      </items>
    </pivotField>
    <pivotField axis="axisPage" compact="0" subtotalTop="0" showAll="0">
      <items count="5">
        <item x="0"/>
        <item x="1"/>
        <item x="2"/>
        <item x="3"/>
        <item t="default"/>
      </items>
    </pivotField>
    <pivotField axis="axisRow" compact="0" subtotalTop="0" showAll="0">
      <items count="3">
        <item x="0"/>
        <item x="1"/>
        <item t="default"/>
      </items>
    </pivotField>
    <pivotField axis="axisRow" compact="0" subtotalTop="0" showAll="0">
      <items count="99">
        <item x="9"/>
        <item x="10"/>
        <item x="13"/>
        <item x="14"/>
        <item x="11"/>
        <item x="12"/>
        <item x="15"/>
        <item x="16"/>
        <item x="88"/>
        <item x="17"/>
        <item x="18"/>
        <item x="19"/>
        <item x="20"/>
        <item x="21"/>
        <item x="22"/>
        <item x="89"/>
        <item x="23"/>
        <item x="24"/>
        <item x="31"/>
        <item x="82"/>
        <item x="25"/>
        <item x="90"/>
        <item x="26"/>
        <item x="27"/>
        <item x="28"/>
        <item x="29"/>
        <item x="91"/>
        <item x="81"/>
        <item x="30"/>
        <item x="80"/>
        <item x="0"/>
        <item x="32"/>
        <item x="33"/>
        <item x="34"/>
        <item x="76"/>
        <item x="77"/>
        <item x="1"/>
        <item x="83"/>
        <item x="84"/>
        <item x="92"/>
        <item x="35"/>
        <item x="36"/>
        <item x="85"/>
        <item x="37"/>
        <item x="78"/>
        <item x="2"/>
        <item x="3"/>
        <item x="4"/>
        <item x="38"/>
        <item x="39"/>
        <item x="40"/>
        <item x="44"/>
        <item x="45"/>
        <item x="41"/>
        <item x="42"/>
        <item x="43"/>
        <item x="5"/>
        <item x="48"/>
        <item x="46"/>
        <item x="47"/>
        <item x="49"/>
        <item x="6"/>
        <item x="7"/>
        <item x="50"/>
        <item x="51"/>
        <item x="86"/>
        <item x="61"/>
        <item x="52"/>
        <item x="62"/>
        <item x="63"/>
        <item x="53"/>
        <item x="54"/>
        <item x="65"/>
        <item x="66"/>
        <item x="64"/>
        <item x="67"/>
        <item x="68"/>
        <item x="93"/>
        <item x="56"/>
        <item x="55"/>
        <item x="69"/>
        <item x="57"/>
        <item x="58"/>
        <item x="59"/>
        <item x="60"/>
        <item x="87"/>
        <item x="70"/>
        <item x="72"/>
        <item x="71"/>
        <item x="73"/>
        <item x="74"/>
        <item x="75"/>
        <item x="79"/>
        <item x="8"/>
        <item x="94"/>
        <item x="95"/>
        <item x="96"/>
        <item x="97"/>
        <item t="default"/>
      </items>
    </pivotField>
    <pivotField dataField="1" compact="0" numFmtId="3" subtotalTop="0" showAll="0"/>
  </pivotFields>
  <rowFields count="3">
    <field x="0"/>
    <field x="2"/>
    <field x="3"/>
  </rowFields>
  <rowItems count="104">
    <i>
      <x/>
    </i>
    <i r="1">
      <x/>
    </i>
    <i r="2">
      <x v="30"/>
    </i>
    <i r="2">
      <x v="34"/>
    </i>
    <i r="2">
      <x v="35"/>
    </i>
    <i r="2">
      <x v="36"/>
    </i>
    <i r="2">
      <x v="44"/>
    </i>
    <i r="2">
      <x v="45"/>
    </i>
    <i r="2">
      <x v="46"/>
    </i>
    <i r="2">
      <x v="47"/>
    </i>
    <i r="2">
      <x v="56"/>
    </i>
    <i r="2">
      <x v="61"/>
    </i>
    <i r="2">
      <x v="62"/>
    </i>
    <i r="2">
      <x v="92"/>
    </i>
    <i r="2">
      <x v="93"/>
    </i>
    <i r="2">
      <x v="94"/>
    </i>
    <i r="2">
      <x v="95"/>
    </i>
    <i t="default" r="1">
      <x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1"/>
    </i>
    <i r="2">
      <x v="32"/>
    </i>
    <i r="2">
      <x v="33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7"/>
    </i>
    <i r="2">
      <x v="58"/>
    </i>
    <i r="2">
      <x v="59"/>
    </i>
    <i r="2">
      <x v="60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 r="2">
      <x v="91"/>
    </i>
    <i r="2">
      <x v="96"/>
    </i>
    <i r="2">
      <x v="97"/>
    </i>
    <i t="default" r="1">
      <x v="1"/>
    </i>
    <i t="default">
      <x/>
    </i>
  </rowItems>
  <colItems count="1">
    <i/>
  </colItems>
  <pageFields count="1">
    <pageField fld="1" hier="-1"/>
  </pageFields>
  <dataFields count="1">
    <dataField name="Suma de Número Usuarios/ Entidades" fld="4" baseField="0" baseItem="0" numFmtId="3"/>
  </dataFields>
  <formats count="5">
    <format dxfId="30">
      <pivotArea fieldPosition="0">
        <references count="1">
          <reference field="0" count="0"/>
        </references>
      </pivotArea>
    </format>
    <format dxfId="29">
      <pivotArea field="2" type="button" dataOnly="0" labelOnly="1" outline="0" axis="axisRow" fieldPosition="1"/>
    </format>
    <format dxfId="28">
      <pivotArea field="3" type="button" dataOnly="0" labelOnly="1" outline="0" axis="axisRow" fieldPosition="2"/>
    </format>
    <format dxfId="27">
      <pivotArea dataOnly="0" labelOnly="1" outline="0" offset="B256:IV256" fieldPosition="0">
        <references count="1">
          <reference field="0" count="0"/>
        </references>
      </pivotArea>
    </format>
    <format dxfId="26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8286A3-716F-45B3-8301-BAA185169281}" name="TablaDinámica8" cacheId="6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compact="0" outline="1" outlineData="1" compactData="0" multipleFieldFilters="0">
  <location ref="G10:J175" firstHeaderRow="1" firstDataRow="1" firstDataCol="3" rowPageCount="1" colPageCount="1"/>
  <pivotFields count="5">
    <pivotField axis="axisRow" compact="0" subtotalTop="0" showAll="0">
      <items count="2">
        <item x="0"/>
        <item t="default"/>
      </items>
    </pivotField>
    <pivotField axis="axisPage" compact="0" subtotalTop="0" multipleItemSelectionAllowed="1" showAll="0">
      <items count="5">
        <item x="0"/>
        <item x="1"/>
        <item x="2"/>
        <item x="3"/>
        <item t="default"/>
      </items>
    </pivotField>
    <pivotField axis="axisRow" compact="0" subtotalTop="0" showAll="0">
      <items count="3">
        <item x="0"/>
        <item x="1"/>
        <item t="default"/>
      </items>
    </pivotField>
    <pivotField axis="axisRow" compact="0" subtotalTop="0" showAll="0">
      <items count="160">
        <item x="2"/>
        <item x="4"/>
        <item x="5"/>
        <item x="7"/>
        <item x="3"/>
        <item x="6"/>
        <item x="0"/>
        <item x="1"/>
        <item x="53"/>
        <item x="55"/>
        <item x="56"/>
        <item x="59"/>
        <item x="60"/>
        <item x="57"/>
        <item x="58"/>
        <item x="61"/>
        <item x="54"/>
        <item x="62"/>
        <item x="63"/>
        <item x="8"/>
        <item x="64"/>
        <item x="65"/>
        <item x="66"/>
        <item x="67"/>
        <item x="68"/>
        <item x="70"/>
        <item x="69"/>
        <item x="71"/>
        <item x="73"/>
        <item x="72"/>
        <item x="74"/>
        <item x="75"/>
        <item x="76"/>
        <item x="77"/>
        <item x="78"/>
        <item x="94"/>
        <item x="95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15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96"/>
        <item x="97"/>
        <item x="98"/>
        <item x="99"/>
        <item x="23"/>
        <item x="24"/>
        <item x="25"/>
        <item x="26"/>
        <item x="27"/>
        <item x="28"/>
        <item x="100"/>
        <item x="101"/>
        <item x="102"/>
        <item x="103"/>
        <item x="104"/>
        <item x="105"/>
        <item x="106"/>
        <item x="107"/>
        <item x="109"/>
        <item x="108"/>
        <item x="110"/>
        <item x="29"/>
        <item x="30"/>
        <item x="31"/>
        <item x="32"/>
        <item x="33"/>
        <item x="34"/>
        <item x="35"/>
        <item x="36"/>
        <item x="38"/>
        <item x="39"/>
        <item x="37"/>
        <item x="40"/>
        <item x="111"/>
        <item x="112"/>
        <item x="113"/>
        <item x="114"/>
        <item x="119"/>
        <item x="120"/>
        <item x="115"/>
        <item x="116"/>
        <item x="117"/>
        <item x="118"/>
        <item x="41"/>
        <item x="42"/>
        <item x="124"/>
        <item x="121"/>
        <item x="122"/>
        <item x="123"/>
        <item x="125"/>
        <item x="43"/>
        <item x="44"/>
        <item x="126"/>
        <item x="45"/>
        <item x="127"/>
        <item x="128"/>
        <item x="129"/>
        <item x="130"/>
        <item x="142"/>
        <item x="131"/>
        <item x="143"/>
        <item x="144"/>
        <item x="132"/>
        <item x="133"/>
        <item x="146"/>
        <item x="147"/>
        <item x="145"/>
        <item x="148"/>
        <item x="149"/>
        <item x="134"/>
        <item x="136"/>
        <item x="135"/>
        <item x="150"/>
        <item x="137"/>
        <item x="138"/>
        <item x="139"/>
        <item x="140"/>
        <item x="141"/>
        <item x="151"/>
        <item x="153"/>
        <item x="152"/>
        <item x="154"/>
        <item x="155"/>
        <item x="156"/>
        <item x="46"/>
        <item x="47"/>
        <item x="48"/>
        <item x="49"/>
        <item x="50"/>
        <item x="51"/>
        <item x="157"/>
        <item x="52"/>
        <item t="default"/>
      </items>
    </pivotField>
    <pivotField dataField="1" compact="0" numFmtId="3" subtotalTop="0" showAll="0"/>
  </pivotFields>
  <rowFields count="3">
    <field x="0"/>
    <field x="2"/>
    <field x="3"/>
  </rowFields>
  <rowItems count="165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19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110"/>
    </i>
    <i r="2">
      <x v="111"/>
    </i>
    <i r="2">
      <x v="117"/>
    </i>
    <i r="2">
      <x v="118"/>
    </i>
    <i r="2">
      <x v="12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8"/>
    </i>
    <i t="default" r="1">
      <x/>
    </i>
    <i r="1"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67"/>
    </i>
    <i r="2">
      <x v="68"/>
    </i>
    <i r="2">
      <x v="69"/>
    </i>
    <i r="2">
      <x v="70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2"/>
    </i>
    <i r="2">
      <x v="113"/>
    </i>
    <i r="2">
      <x v="114"/>
    </i>
    <i r="2">
      <x v="115"/>
    </i>
    <i r="2">
      <x v="116"/>
    </i>
    <i r="2">
      <x v="119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7"/>
    </i>
    <i t="default" r="1">
      <x v="1"/>
    </i>
    <i t="default">
      <x/>
    </i>
  </rowItems>
  <colItems count="1">
    <i/>
  </colItems>
  <pageFields count="1">
    <pageField fld="1" hier="-1"/>
  </pageFields>
  <dataFields count="1">
    <dataField name="Suma de Número Usuarios/Entidades" fld="4" baseField="0" baseItem="0" numFmtId="3"/>
  </dataFields>
  <formats count="5">
    <format dxfId="12">
      <pivotArea fieldPosition="0">
        <references count="1">
          <reference field="0" count="0"/>
        </references>
      </pivotArea>
    </format>
    <format dxfId="11">
      <pivotArea field="2" type="button" dataOnly="0" labelOnly="1" outline="0" axis="axisRow" fieldPosition="1"/>
    </format>
    <format dxfId="10">
      <pivotArea field="3" type="button" dataOnly="0" labelOnly="1" outline="0" axis="axisRow" fieldPosition="2"/>
    </format>
    <format dxfId="9">
      <pivotArea dataOnly="0" labelOnly="1" outline="0" offset="B256:IV256" fieldPosition="0">
        <references count="1">
          <reference field="0" count="0"/>
        </references>
      </pivotArea>
    </format>
    <format dxfId="8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CDBB79-41C0-40F7-A8EF-5DB77F901B22}" name="Tabla5" displayName="Tabla5" ref="A11:G84" totalsRowCount="1" headerRowDxfId="152" dataDxfId="150" totalsRowDxfId="149" headerRowBorderDxfId="151" totalsRowBorderDxfId="148">
  <autoFilter ref="A11:G83" xr:uid="{B2CDBB79-41C0-40F7-A8EF-5DB77F901B22}">
    <filterColumn colId="1">
      <filters>
        <filter val="Cuarto Trimestre"/>
      </filters>
    </filterColumn>
  </autoFilter>
  <tableColumns count="7">
    <tableColumn id="1" xr3:uid="{B654DE60-0984-43E2-A74E-62267367EB90}" name="Año" totalsRowLabel="Total" dataDxfId="147" totalsRowDxfId="146"/>
    <tableColumn id="2" xr3:uid="{2A974F21-417A-47CD-A9B3-DA52160D91E8}" name="Trimestre" dataDxfId="145" totalsRowDxfId="144"/>
    <tableColumn id="3" xr3:uid="{ECD4DE6F-46ED-4EEF-A74C-CB4E303FEDA8}" name="Desc CCAA Rmte" dataDxfId="143" totalsRowDxfId="142"/>
    <tableColumn id="4" xr3:uid="{612CABD8-46AF-4D23-97B0-36457A95C496}" name="Número Notificaciones Totales" totalsRowFunction="sum" dataDxfId="141" totalsRowDxfId="140"/>
    <tableColumn id="5" xr3:uid="{4F75AAD0-1EC2-4A8B-8D8C-87BFD7CB038F}" name="Número Notificaciones Totales (Sin Traslados)" totalsRowFunction="sum" dataDxfId="139" totalsRowDxfId="138"/>
    <tableColumn id="6" xr3:uid="{708AFC8B-B24B-4AAA-9339-74629BFE3A6C}" name="Número Traslados de Copia de Notificaciones" totalsRowFunction="sum" dataDxfId="137" totalsRowDxfId="136"/>
    <tableColumn id="7" xr3:uid="{4A27C685-83E6-486C-B737-914C3BA4D499}" name="Número Notificaciones Totales (Procurador)" totalsRowFunction="sum" dataDxfId="135" totalsRowDxfId="13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7A5F45-EBA7-4593-9BC2-77F2AECD58C5}" name="Tabla1" displayName="Tabla1" ref="A6:D83" totalsRowCount="1" headerRowDxfId="129" dataDxfId="128" totalsRowBorderDxfId="127">
  <autoFilter ref="A6:D82" xr:uid="{827A5F45-EBA7-4593-9BC2-77F2AECD58C5}">
    <filterColumn colId="1">
      <filters>
        <filter val="Cuarto Trimestre"/>
      </filters>
    </filterColumn>
  </autoFilter>
  <tableColumns count="4">
    <tableColumn id="1" xr3:uid="{1F23712A-8C9B-4EF1-8410-2639154D884F}" name="Año" totalsRowLabel="Total" dataDxfId="126" totalsRowDxfId="125"/>
    <tableColumn id="2" xr3:uid="{2DEEA360-0DA1-4CAC-A3D7-5E9D493D9D75}" name="Trimestre" dataDxfId="124" totalsRowDxfId="123"/>
    <tableColumn id="3" xr3:uid="{E5BA78E2-C370-4680-8E80-103F7E1009D0}" name="CCAA Órgano Judicial" dataDxfId="122" totalsRowDxfId="121"/>
    <tableColumn id="4" xr3:uid="{0FA05E8B-4BCB-4ABE-9F11-E060DC3C1951}" name="Número Escritos Trámite" totalsRowFunction="sum" dataDxfId="120" totalsRowDxfId="1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792B69-1FE5-4BFF-9D82-894E67EB2356}" name="Tabla2" displayName="Tabla2" ref="A14:K98" totalsRowCount="1" headerRowDxfId="113" dataDxfId="111" headerRowBorderDxfId="112" totalsRowBorderDxfId="110">
  <autoFilter ref="A14:K97" xr:uid="{A1792B69-1FE5-4BFF-9D82-894E67EB2356}">
    <filterColumn colId="1">
      <filters>
        <filter val="Cuarto Trimestre"/>
      </filters>
    </filterColumn>
  </autoFilter>
  <tableColumns count="11">
    <tableColumn id="1" xr3:uid="{343E4529-4EA0-4343-9703-C7BC2D45A8D3}" name="Año" totalsRowLabel="Total" dataDxfId="109" totalsRowDxfId="108"/>
    <tableColumn id="2" xr3:uid="{D10E00AF-0A57-4573-B869-58CBEDBEBC3B}" name="Trimestre" dataDxfId="107" totalsRowDxfId="106"/>
    <tableColumn id="3" xr3:uid="{59DF4361-32A0-41E9-BB4A-F9B3B46D2316}" name="CCAA Órgano Judicial" dataDxfId="105" totalsRowDxfId="104"/>
    <tableColumn id="4" xr3:uid="{B9C6DD67-C967-484C-B560-5BE8703566DA}" name="Número Escritos Iniciadores Totales" totalsRowFunction="sum" dataDxfId="103" totalsRowDxfId="102"/>
    <tableColumn id="5" xr3:uid="{A8AF6F7F-AF67-4404-BC10-BF2E69342ED9}" name="Número Escritos Iniciadores de Asunto" totalsRowFunction="sum" dataDxfId="101" totalsRowDxfId="100"/>
    <tableColumn id="6" xr3:uid="{06717DE1-AFA7-4F52-A3F8-40D99C61F092}" name="Número Escritos Iniciadores de Ejecución" totalsRowFunction="sum" dataDxfId="99" totalsRowDxfId="98"/>
    <tableColumn id="7" xr3:uid="{73FA370D-B6B7-46C9-9411-965E096973DD}" name="Número Recursos Queja" totalsRowFunction="sum" dataDxfId="97" totalsRowDxfId="96"/>
    <tableColumn id="8" xr3:uid="{195611C8-C1A0-4C92-93FB-EBBFA3D355DC}" name="Número Partes Hospitalarios" totalsRowFunction="sum" dataDxfId="95" totalsRowDxfId="94"/>
    <tableColumn id="9" xr3:uid="{8DD53392-9CE8-41BD-B963-0F7012120325}" name="Número Atestados" totalsRowFunction="sum" dataDxfId="93" totalsRowDxfId="92"/>
    <tableColumn id="10" xr3:uid="{E5DEB3D1-B934-4C9D-9629-C52DB9074254}" name="Número Recursos Revisión Sentencia Firme" totalsRowFunction="sum" dataDxfId="91" totalsRowDxfId="90"/>
    <tableColumn id="11" xr3:uid="{365BFB26-906A-45C5-A6A0-F167A99B3F65}" name="Número Escritos Iniciadores Juicio Rápido" totalsRowFunction="sum" dataDxfId="89" totalsRowDxfId="8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8A775B-0F24-43E4-ACB2-B8ACB0A068DC}" name="Tabla3" displayName="Tabla3" ref="A5:D76" totalsRowCount="1" headerRowDxfId="83" dataDxfId="81" headerRowBorderDxfId="82" totalsRowBorderDxfId="80">
  <autoFilter ref="A5:D75" xr:uid="{ED8A775B-0F24-43E4-ACB2-B8ACB0A068DC}">
    <filterColumn colId="1">
      <filters>
        <filter val="Cuarto Trimestre"/>
      </filters>
    </filterColumn>
  </autoFilter>
  <tableColumns count="4">
    <tableColumn id="1" xr3:uid="{97E40838-E205-4C32-AA66-B21297FCD6D2}" name="Año" totalsRowLabel="Total" dataDxfId="79" totalsRowDxfId="78"/>
    <tableColumn id="2" xr3:uid="{0BE2A4A2-7EB4-415C-9C85-1192F6606F39}" name="Trimestre" dataDxfId="77" totalsRowDxfId="76"/>
    <tableColumn id="3" xr3:uid="{F824D057-F474-40D4-83F9-D91BFEB2A3C0}" name="CCAA Órgano Judicial" dataDxfId="75" totalsRowDxfId="74"/>
    <tableColumn id="4" xr3:uid="{9323B579-7604-48F3-9F3E-AB62424F1F1E}" name="Número Personaciones" totalsRowFunction="sum" dataDxfId="73" totalsRowDxfId="7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B2BEB9-E82E-4BBC-8A0A-05997FD9ADBA}" name="Tabla4" displayName="Tabla4" ref="A5:D66" totalsRowCount="1" headerRowDxfId="62" dataDxfId="61" totalsRowBorderDxfId="60">
  <autoFilter ref="A5:D65" xr:uid="{0EB2BEB9-E82E-4BBC-8A0A-05997FD9ADBA}">
    <filterColumn colId="1">
      <filters>
        <filter val="Cuarto Trimestre"/>
      </filters>
    </filterColumn>
  </autoFilter>
  <tableColumns count="4">
    <tableColumn id="1" xr3:uid="{F7B3648E-3A50-4149-911E-9C2A3AD16596}" name="Año" totalsRowLabel="Total" dataDxfId="59" totalsRowDxfId="58"/>
    <tableColumn id="2" xr3:uid="{FCF23A53-AF9B-4BD9-8F52-6BE2A0216FCC}" name="Trimestre" dataDxfId="57" totalsRowDxfId="56"/>
    <tableColumn id="3" xr3:uid="{81F0B10A-8466-402A-96F4-7084DA580FC0}" name="CCAA Órgano Judicial" dataDxfId="55" totalsRowDxfId="54"/>
    <tableColumn id="4" xr3:uid="{6C889303-74FC-46B9-BB76-921046602C5A}" name="Número Oficios" totalsRowFunction="sum" dataDxfId="53" totalsRowDxfId="5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A98B8C-E3BD-4014-A0FE-795CCAD99634}" name="Tabla6" displayName="Tabla6" ref="A8:G64" totalsRowCount="1" headerRowDxfId="49" dataDxfId="47" totalsRowDxfId="46" headerRowBorderDxfId="48" totalsRowBorderDxfId="45">
  <autoFilter ref="A8:G63" xr:uid="{96A98B8C-E3BD-4014-A0FE-795CCAD99634}">
    <filterColumn colId="1">
      <filters>
        <filter val="Cuarto Trimestre"/>
      </filters>
    </filterColumn>
  </autoFilter>
  <tableColumns count="7">
    <tableColumn id="1" xr3:uid="{5EFCD9C8-EB58-4A82-8A43-16D8B9F83BDE}" name="Año Petición" totalsRowLabel="Total" dataDxfId="44" totalsRowDxfId="43"/>
    <tableColumn id="2" xr3:uid="{B2E76D58-5A1E-483F-BE50-2F55906B28FA}" name="Trimestre Petición" dataDxfId="42" totalsRowDxfId="41"/>
    <tableColumn id="3" xr3:uid="{79351306-70FD-4022-83BB-886ACFF2E80C}" name="C. Autónoma" dataDxfId="40" totalsRowDxfId="39"/>
    <tableColumn id="4" xr3:uid="{19E5BBA2-D6EF-4FF8-9A08-FB765E5105C7}" name="Cargador Web" totalsRowFunction="sum" dataDxfId="38" totalsRowDxfId="37"/>
    <tableColumn id="5" xr3:uid="{F71A4C49-9F46-4BC1-84C3-9D3C49A2782C}" name="GISS - API de Servicios de Cargador" totalsRowFunction="sum" dataDxfId="36" totalsRowDxfId="35"/>
    <tableColumn id="6" xr3:uid="{0FCBF622-32D7-4460-A91D-81E40420409F}" name="Inside - API de Servicios de Cargador" totalsRowFunction="sum" dataDxfId="34" totalsRowDxfId="33"/>
    <tableColumn id="7" xr3:uid="{00822CE9-79F0-4F7C-BD67-BC957DBEC6EB}" name="Expedientes Totales" totalsRowFunction="sum" dataDxfId="32" totalsRowDxfId="3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3427F1-3FA3-4072-83B2-3829E02E005A}" name="Tabla7" displayName="Tabla7" ref="A7:E314" totalsRowShown="0" headerRowDxfId="25" dataDxfId="23" headerRowBorderDxfId="24">
  <autoFilter ref="A7:E314" xr:uid="{8B3427F1-3FA3-4072-83B2-3829E02E005A}">
    <filterColumn colId="1">
      <filters>
        <filter val="Cuarto Trimestre"/>
        <filter val="Total Cuarto Trimestre"/>
      </filters>
    </filterColumn>
  </autoFilter>
  <tableColumns count="5">
    <tableColumn id="1" xr3:uid="{481200B9-9A80-4292-B866-95785F25F750}" name="Año Alta" dataDxfId="22" totalsRowDxfId="21"/>
    <tableColumn id="2" xr3:uid="{992DF94E-8312-472A-9BBC-0628DAE85FE2}" name="Trimestre Alta" dataDxfId="20" totalsRowDxfId="19"/>
    <tableColumn id="3" xr3:uid="{E0A02B32-A509-48D5-BDE5-0860062F55F6}" name="Clasificación" dataDxfId="18" totalsRowDxfId="17"/>
    <tableColumn id="4" xr3:uid="{9F590627-F02A-4066-9628-4042D89C5DD5}" name="Tipología" dataDxfId="16" totalsRowDxfId="15"/>
    <tableColumn id="5" xr3:uid="{F9794933-6A3A-4778-BB3C-75FCA232454A}" name="Número Usuarios/ Entidades" dataDxfId="14" totalsRowDxfId="1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4C3817-4029-4F2E-825F-C93D4AC8E829}" name="Tabla8" displayName="Tabla8" ref="A6:E644" totalsRowShown="0" headerRowDxfId="7" dataDxfId="5" headerRowBorderDxfId="6">
  <autoFilter ref="A6:E644" xr:uid="{AE4C3817-4029-4F2E-825F-C93D4AC8E829}">
    <filterColumn colId="1">
      <filters>
        <filter val="En el Cuarto Trimestre"/>
      </filters>
    </filterColumn>
  </autoFilter>
  <sortState xmlns:xlrd2="http://schemas.microsoft.com/office/spreadsheetml/2017/richdata2" ref="A483:E642">
    <sortCondition ref="B6:B642"/>
  </sortState>
  <tableColumns count="5">
    <tableColumn id="6" xr3:uid="{72FC4850-CCAB-4A9D-8DA5-03E853CA74C9}" name="Año" dataDxfId="4"/>
    <tableColumn id="1" xr3:uid="{E964BD49-EDC4-43F1-9D58-D22458805C2A}" name="Trimestre" dataDxfId="3"/>
    <tableColumn id="2" xr3:uid="{7F323BA5-A5EA-49EB-9171-60128B70361F}" name="Clasificación" dataDxfId="2"/>
    <tableColumn id="3" xr3:uid="{87EDA931-BF98-486B-ABC4-50279A08E6AE}" name="Tipología" dataDxfId="1"/>
    <tableColumn id="4" xr3:uid="{DB593E27-73B3-4195-AF41-FCB7B810DEFF}" name="Número Usuarios/Entidad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Relationship Id="rId4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F266-4AD2-4A2C-8BAA-EDEE44ED21B0}">
  <dimension ref="A11:F27"/>
  <sheetViews>
    <sheetView tabSelected="1" workbookViewId="0"/>
  </sheetViews>
  <sheetFormatPr baseColWidth="10" defaultRowHeight="15" x14ac:dyDescent="0.25"/>
  <cols>
    <col min="1" max="2" width="11.42578125" style="8"/>
    <col min="3" max="3" width="15.85546875" style="8" bestFit="1" customWidth="1"/>
    <col min="4" max="258" width="11.42578125" style="8"/>
    <col min="259" max="259" width="15.85546875" style="8" bestFit="1" customWidth="1"/>
    <col min="260" max="514" width="11.42578125" style="8"/>
    <col min="515" max="515" width="15.85546875" style="8" bestFit="1" customWidth="1"/>
    <col min="516" max="770" width="11.42578125" style="8"/>
    <col min="771" max="771" width="15.85546875" style="8" bestFit="1" customWidth="1"/>
    <col min="772" max="1026" width="11.42578125" style="8"/>
    <col min="1027" max="1027" width="15.85546875" style="8" bestFit="1" customWidth="1"/>
    <col min="1028" max="1282" width="11.42578125" style="8"/>
    <col min="1283" max="1283" width="15.85546875" style="8" bestFit="1" customWidth="1"/>
    <col min="1284" max="1538" width="11.42578125" style="8"/>
    <col min="1539" max="1539" width="15.85546875" style="8" bestFit="1" customWidth="1"/>
    <col min="1540" max="1794" width="11.42578125" style="8"/>
    <col min="1795" max="1795" width="15.85546875" style="8" bestFit="1" customWidth="1"/>
    <col min="1796" max="2050" width="11.42578125" style="8"/>
    <col min="2051" max="2051" width="15.85546875" style="8" bestFit="1" customWidth="1"/>
    <col min="2052" max="2306" width="11.42578125" style="8"/>
    <col min="2307" max="2307" width="15.85546875" style="8" bestFit="1" customWidth="1"/>
    <col min="2308" max="2562" width="11.42578125" style="8"/>
    <col min="2563" max="2563" width="15.85546875" style="8" bestFit="1" customWidth="1"/>
    <col min="2564" max="2818" width="11.42578125" style="8"/>
    <col min="2819" max="2819" width="15.85546875" style="8" bestFit="1" customWidth="1"/>
    <col min="2820" max="3074" width="11.42578125" style="8"/>
    <col min="3075" max="3075" width="15.85546875" style="8" bestFit="1" customWidth="1"/>
    <col min="3076" max="3330" width="11.42578125" style="8"/>
    <col min="3331" max="3331" width="15.85546875" style="8" bestFit="1" customWidth="1"/>
    <col min="3332" max="3586" width="11.42578125" style="8"/>
    <col min="3587" max="3587" width="15.85546875" style="8" bestFit="1" customWidth="1"/>
    <col min="3588" max="3842" width="11.42578125" style="8"/>
    <col min="3843" max="3843" width="15.85546875" style="8" bestFit="1" customWidth="1"/>
    <col min="3844" max="4098" width="11.42578125" style="8"/>
    <col min="4099" max="4099" width="15.85546875" style="8" bestFit="1" customWidth="1"/>
    <col min="4100" max="4354" width="11.42578125" style="8"/>
    <col min="4355" max="4355" width="15.85546875" style="8" bestFit="1" customWidth="1"/>
    <col min="4356" max="4610" width="11.42578125" style="8"/>
    <col min="4611" max="4611" width="15.85546875" style="8" bestFit="1" customWidth="1"/>
    <col min="4612" max="4866" width="11.42578125" style="8"/>
    <col min="4867" max="4867" width="15.85546875" style="8" bestFit="1" customWidth="1"/>
    <col min="4868" max="5122" width="11.42578125" style="8"/>
    <col min="5123" max="5123" width="15.85546875" style="8" bestFit="1" customWidth="1"/>
    <col min="5124" max="5378" width="11.42578125" style="8"/>
    <col min="5379" max="5379" width="15.85546875" style="8" bestFit="1" customWidth="1"/>
    <col min="5380" max="5634" width="11.42578125" style="8"/>
    <col min="5635" max="5635" width="15.85546875" style="8" bestFit="1" customWidth="1"/>
    <col min="5636" max="5890" width="11.42578125" style="8"/>
    <col min="5891" max="5891" width="15.85546875" style="8" bestFit="1" customWidth="1"/>
    <col min="5892" max="6146" width="11.42578125" style="8"/>
    <col min="6147" max="6147" width="15.85546875" style="8" bestFit="1" customWidth="1"/>
    <col min="6148" max="6402" width="11.42578125" style="8"/>
    <col min="6403" max="6403" width="15.85546875" style="8" bestFit="1" customWidth="1"/>
    <col min="6404" max="6658" width="11.42578125" style="8"/>
    <col min="6659" max="6659" width="15.85546875" style="8" bestFit="1" customWidth="1"/>
    <col min="6660" max="6914" width="11.42578125" style="8"/>
    <col min="6915" max="6915" width="15.85546875" style="8" bestFit="1" customWidth="1"/>
    <col min="6916" max="7170" width="11.42578125" style="8"/>
    <col min="7171" max="7171" width="15.85546875" style="8" bestFit="1" customWidth="1"/>
    <col min="7172" max="7426" width="11.42578125" style="8"/>
    <col min="7427" max="7427" width="15.85546875" style="8" bestFit="1" customWidth="1"/>
    <col min="7428" max="7682" width="11.42578125" style="8"/>
    <col min="7683" max="7683" width="15.85546875" style="8" bestFit="1" customWidth="1"/>
    <col min="7684" max="7938" width="11.42578125" style="8"/>
    <col min="7939" max="7939" width="15.85546875" style="8" bestFit="1" customWidth="1"/>
    <col min="7940" max="8194" width="11.42578125" style="8"/>
    <col min="8195" max="8195" width="15.85546875" style="8" bestFit="1" customWidth="1"/>
    <col min="8196" max="8450" width="11.42578125" style="8"/>
    <col min="8451" max="8451" width="15.85546875" style="8" bestFit="1" customWidth="1"/>
    <col min="8452" max="8706" width="11.42578125" style="8"/>
    <col min="8707" max="8707" width="15.85546875" style="8" bestFit="1" customWidth="1"/>
    <col min="8708" max="8962" width="11.42578125" style="8"/>
    <col min="8963" max="8963" width="15.85546875" style="8" bestFit="1" customWidth="1"/>
    <col min="8964" max="9218" width="11.42578125" style="8"/>
    <col min="9219" max="9219" width="15.85546875" style="8" bestFit="1" customWidth="1"/>
    <col min="9220" max="9474" width="11.42578125" style="8"/>
    <col min="9475" max="9475" width="15.85546875" style="8" bestFit="1" customWidth="1"/>
    <col min="9476" max="9730" width="11.42578125" style="8"/>
    <col min="9731" max="9731" width="15.85546875" style="8" bestFit="1" customWidth="1"/>
    <col min="9732" max="9986" width="11.42578125" style="8"/>
    <col min="9987" max="9987" width="15.85546875" style="8" bestFit="1" customWidth="1"/>
    <col min="9988" max="10242" width="11.42578125" style="8"/>
    <col min="10243" max="10243" width="15.85546875" style="8" bestFit="1" customWidth="1"/>
    <col min="10244" max="10498" width="11.42578125" style="8"/>
    <col min="10499" max="10499" width="15.85546875" style="8" bestFit="1" customWidth="1"/>
    <col min="10500" max="10754" width="11.42578125" style="8"/>
    <col min="10755" max="10755" width="15.85546875" style="8" bestFit="1" customWidth="1"/>
    <col min="10756" max="11010" width="11.42578125" style="8"/>
    <col min="11011" max="11011" width="15.85546875" style="8" bestFit="1" customWidth="1"/>
    <col min="11012" max="11266" width="11.42578125" style="8"/>
    <col min="11267" max="11267" width="15.85546875" style="8" bestFit="1" customWidth="1"/>
    <col min="11268" max="11522" width="11.42578125" style="8"/>
    <col min="11523" max="11523" width="15.85546875" style="8" bestFit="1" customWidth="1"/>
    <col min="11524" max="11778" width="11.42578125" style="8"/>
    <col min="11779" max="11779" width="15.85546875" style="8" bestFit="1" customWidth="1"/>
    <col min="11780" max="12034" width="11.42578125" style="8"/>
    <col min="12035" max="12035" width="15.85546875" style="8" bestFit="1" customWidth="1"/>
    <col min="12036" max="12290" width="11.42578125" style="8"/>
    <col min="12291" max="12291" width="15.85546875" style="8" bestFit="1" customWidth="1"/>
    <col min="12292" max="12546" width="11.42578125" style="8"/>
    <col min="12547" max="12547" width="15.85546875" style="8" bestFit="1" customWidth="1"/>
    <col min="12548" max="12802" width="11.42578125" style="8"/>
    <col min="12803" max="12803" width="15.85546875" style="8" bestFit="1" customWidth="1"/>
    <col min="12804" max="13058" width="11.42578125" style="8"/>
    <col min="13059" max="13059" width="15.85546875" style="8" bestFit="1" customWidth="1"/>
    <col min="13060" max="13314" width="11.42578125" style="8"/>
    <col min="13315" max="13315" width="15.85546875" style="8" bestFit="1" customWidth="1"/>
    <col min="13316" max="13570" width="11.42578125" style="8"/>
    <col min="13571" max="13571" width="15.85546875" style="8" bestFit="1" customWidth="1"/>
    <col min="13572" max="13826" width="11.42578125" style="8"/>
    <col min="13827" max="13827" width="15.85546875" style="8" bestFit="1" customWidth="1"/>
    <col min="13828" max="14082" width="11.42578125" style="8"/>
    <col min="14083" max="14083" width="15.85546875" style="8" bestFit="1" customWidth="1"/>
    <col min="14084" max="14338" width="11.42578125" style="8"/>
    <col min="14339" max="14339" width="15.85546875" style="8" bestFit="1" customWidth="1"/>
    <col min="14340" max="14594" width="11.42578125" style="8"/>
    <col min="14595" max="14595" width="15.85546875" style="8" bestFit="1" customWidth="1"/>
    <col min="14596" max="14850" width="11.42578125" style="8"/>
    <col min="14851" max="14851" width="15.85546875" style="8" bestFit="1" customWidth="1"/>
    <col min="14852" max="15106" width="11.42578125" style="8"/>
    <col min="15107" max="15107" width="15.85546875" style="8" bestFit="1" customWidth="1"/>
    <col min="15108" max="15362" width="11.42578125" style="8"/>
    <col min="15363" max="15363" width="15.85546875" style="8" bestFit="1" customWidth="1"/>
    <col min="15364" max="15618" width="11.42578125" style="8"/>
    <col min="15619" max="15619" width="15.85546875" style="8" bestFit="1" customWidth="1"/>
    <col min="15620" max="15874" width="11.42578125" style="8"/>
    <col min="15875" max="15875" width="15.85546875" style="8" bestFit="1" customWidth="1"/>
    <col min="15876" max="16130" width="11.42578125" style="8"/>
    <col min="16131" max="16131" width="15.85546875" style="8" bestFit="1" customWidth="1"/>
    <col min="16132" max="16384" width="11.42578125" style="8"/>
  </cols>
  <sheetData>
    <row r="11" spans="1:6" s="7" customFormat="1" x14ac:dyDescent="0.2"/>
    <row r="12" spans="1:6" s="7" customFormat="1" x14ac:dyDescent="0.2">
      <c r="A12" s="55"/>
      <c r="B12" s="55"/>
      <c r="C12" s="55"/>
      <c r="D12" s="55"/>
      <c r="E12" s="55"/>
      <c r="F12" s="55"/>
    </row>
    <row r="13" spans="1:6" s="7" customFormat="1" x14ac:dyDescent="0.2">
      <c r="A13" s="55"/>
      <c r="C13" s="55"/>
      <c r="D13" s="55"/>
      <c r="E13" s="55"/>
      <c r="F13" s="55"/>
    </row>
    <row r="14" spans="1:6" s="7" customFormat="1" x14ac:dyDescent="0.2">
      <c r="A14" s="55"/>
      <c r="B14" s="55"/>
      <c r="C14" s="55"/>
      <c r="D14" s="55"/>
      <c r="E14" s="55"/>
      <c r="F14" s="55"/>
    </row>
    <row r="15" spans="1:6" s="7" customFormat="1" x14ac:dyDescent="0.2">
      <c r="A15" s="55"/>
      <c r="B15" s="57"/>
      <c r="C15" s="55"/>
      <c r="D15" s="55"/>
      <c r="E15" s="55"/>
      <c r="F15" s="55"/>
    </row>
    <row r="16" spans="1:6" s="7" customFormat="1" x14ac:dyDescent="0.2">
      <c r="A16" s="55"/>
      <c r="B16" s="56" t="s">
        <v>269</v>
      </c>
      <c r="C16" s="55"/>
      <c r="D16" s="55"/>
      <c r="E16" s="55"/>
      <c r="F16" s="55"/>
    </row>
    <row r="17" spans="1:6" s="7" customFormat="1" ht="20.100000000000001" customHeight="1" x14ac:dyDescent="0.2">
      <c r="A17" s="55"/>
      <c r="B17" s="55"/>
      <c r="C17" s="55"/>
      <c r="D17" s="55"/>
      <c r="E17" s="55"/>
    </row>
    <row r="18" spans="1:6" s="7" customFormat="1" ht="20.100000000000001" customHeight="1" x14ac:dyDescent="0.2">
      <c r="A18" s="55"/>
      <c r="B18" s="55"/>
      <c r="C18" s="56" t="s">
        <v>274</v>
      </c>
      <c r="D18" s="55"/>
      <c r="E18" s="55"/>
      <c r="F18" s="55"/>
    </row>
    <row r="19" spans="1:6" s="7" customFormat="1" ht="20.100000000000001" customHeight="1" x14ac:dyDescent="0.2">
      <c r="A19" s="55"/>
      <c r="B19" s="55"/>
      <c r="C19" s="56" t="s">
        <v>272</v>
      </c>
      <c r="D19" s="56"/>
      <c r="E19" s="55"/>
      <c r="F19" s="55"/>
    </row>
    <row r="20" spans="1:6" s="7" customFormat="1" ht="20.100000000000001" customHeight="1" x14ac:dyDescent="0.2">
      <c r="A20" s="55"/>
      <c r="B20" s="55"/>
      <c r="C20" s="56" t="s">
        <v>273</v>
      </c>
      <c r="D20" s="55"/>
      <c r="E20" s="55"/>
      <c r="F20" s="55"/>
    </row>
    <row r="21" spans="1:6" ht="20.100000000000001" customHeight="1" x14ac:dyDescent="0.25">
      <c r="A21" s="59"/>
      <c r="B21" s="55"/>
      <c r="C21" s="56" t="s">
        <v>276</v>
      </c>
      <c r="D21" s="59"/>
      <c r="E21" s="59"/>
      <c r="F21" s="59"/>
    </row>
    <row r="22" spans="1:6" s="7" customFormat="1" ht="20.100000000000001" customHeight="1" x14ac:dyDescent="0.2">
      <c r="A22" s="55"/>
      <c r="B22" s="55"/>
      <c r="C22" s="56" t="s">
        <v>275</v>
      </c>
      <c r="D22" s="55"/>
      <c r="E22" s="55"/>
      <c r="F22" s="55"/>
    </row>
    <row r="23" spans="1:6" s="7" customFormat="1" ht="20.100000000000001" customHeight="1" x14ac:dyDescent="0.25">
      <c r="A23" s="55"/>
      <c r="B23" s="55"/>
      <c r="C23" s="56" t="s">
        <v>271</v>
      </c>
      <c r="D23" s="58"/>
      <c r="E23" s="55"/>
      <c r="F23" s="55"/>
    </row>
    <row r="24" spans="1:6" s="7" customFormat="1" ht="20.100000000000001" customHeight="1" x14ac:dyDescent="0.2">
      <c r="A24" s="55"/>
      <c r="B24" s="55"/>
      <c r="C24" s="56" t="s">
        <v>270</v>
      </c>
      <c r="D24" s="55"/>
      <c r="E24" s="55"/>
      <c r="F24" s="55"/>
    </row>
    <row r="25" spans="1:6" ht="20.100000000000001" customHeight="1" x14ac:dyDescent="0.25">
      <c r="A25" s="59"/>
      <c r="B25" s="55"/>
      <c r="C25" s="56" t="s">
        <v>285</v>
      </c>
      <c r="D25" s="59"/>
      <c r="E25" s="59"/>
      <c r="F25" s="59"/>
    </row>
    <row r="26" spans="1:6" x14ac:dyDescent="0.25">
      <c r="A26" s="59"/>
      <c r="B26" s="59"/>
      <c r="C26" s="59"/>
      <c r="D26" s="59"/>
      <c r="E26" s="59"/>
      <c r="F26" s="59"/>
    </row>
    <row r="27" spans="1:6" x14ac:dyDescent="0.25">
      <c r="A27" s="59"/>
      <c r="B27" s="59"/>
      <c r="C27" s="59"/>
      <c r="D27" s="59"/>
      <c r="E27" s="59"/>
      <c r="F27" s="59"/>
    </row>
  </sheetData>
  <hyperlinks>
    <hyperlink ref="B16" location="Fuente!A1" display="Fuente" xr:uid="{B51CEFBD-8176-4730-98C1-6CEB95641689}"/>
    <hyperlink ref="C24" location="'Usuarios dados de alt'!A1" display="Usuarios dados de alta en el trimestre" xr:uid="{16B57FD3-BCE2-4A69-8D82-40B632F76BFA}"/>
    <hyperlink ref="C23" location="'Expedientes de seguimiento'!A1" display="Expedientes de seguimiento" xr:uid="{7218FB07-6F34-4DB4-9788-CD630DAD7A10}"/>
    <hyperlink ref="C19" location="'Escritos de Trámite'!A1" display="Escritos de trámite" xr:uid="{25B60103-2045-4100-83EA-3A844A33A675}"/>
    <hyperlink ref="C20" location="'Escritos iniciadores'!A1" display="Escritos iniciadores" xr:uid="{900C5899-74E2-4B06-A975-C39992523AD6}"/>
    <hyperlink ref="C18" location="Notificaciones!A1" display="Notificaciones" xr:uid="{76BD22A6-D661-4313-9FDF-23910AD0042B}"/>
    <hyperlink ref="C22" location="Oficios!A1" display="Oficios" xr:uid="{AE27D795-BD31-4F79-99B2-BAD7D21A3ACD}"/>
    <hyperlink ref="C21" location="Personaciones!A1" display="Personaciones" xr:uid="{CDE227C0-3000-4195-8817-8D4F77530E29}"/>
    <hyperlink ref="C25" location="'Usuarios activos'!A1" display="Usuarios activos el 31 de marzo de 2023" xr:uid="{45F4BBFC-A209-40CF-900E-2FE082B1C25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4933-1A43-4CCF-B7BA-C219A7C38083}">
  <dimension ref="A1:J645"/>
  <sheetViews>
    <sheetView workbookViewId="0"/>
  </sheetViews>
  <sheetFormatPr baseColWidth="10" defaultColWidth="11.42578125" defaultRowHeight="15" x14ac:dyDescent="0.25"/>
  <cols>
    <col min="1" max="1" width="23.7109375" style="11" customWidth="1"/>
    <col min="2" max="2" width="22.85546875" style="11" bestFit="1" customWidth="1"/>
    <col min="3" max="3" width="68.28515625" style="11" bestFit="1" customWidth="1"/>
    <col min="4" max="4" width="61.42578125" style="11" customWidth="1"/>
    <col min="5" max="5" width="18.140625" style="11" customWidth="1"/>
    <col min="6" max="6" width="11.42578125" style="11"/>
    <col min="7" max="7" width="14.28515625" style="11" customWidth="1"/>
    <col min="8" max="8" width="17.7109375" style="11" customWidth="1"/>
    <col min="9" max="9" width="68.28515625" style="11" bestFit="1" customWidth="1"/>
    <col min="10" max="10" width="35" style="11" bestFit="1" customWidth="1"/>
    <col min="11" max="16384" width="11.42578125" style="11"/>
  </cols>
  <sheetData>
    <row r="1" spans="1:10" ht="21" x14ac:dyDescent="0.35">
      <c r="A1" s="30" t="s">
        <v>170</v>
      </c>
      <c r="B1" s="21"/>
      <c r="C1" s="21"/>
      <c r="D1" s="21"/>
    </row>
    <row r="2" spans="1:10" ht="15.75" x14ac:dyDescent="0.25">
      <c r="A2" s="18"/>
      <c r="B2" s="17"/>
    </row>
    <row r="3" spans="1:10" ht="28.5" customHeight="1" x14ac:dyDescent="0.25">
      <c r="A3" s="112" t="s">
        <v>277</v>
      </c>
      <c r="B3" s="112"/>
      <c r="C3" s="112"/>
    </row>
    <row r="5" spans="1:10" x14ac:dyDescent="0.25">
      <c r="A5" s="43">
        <v>2025</v>
      </c>
    </row>
    <row r="6" spans="1:10" ht="55.5" customHeight="1" x14ac:dyDescent="0.25">
      <c r="A6" s="52" t="s">
        <v>0</v>
      </c>
      <c r="B6" s="44" t="s">
        <v>7</v>
      </c>
      <c r="C6" s="45" t="s">
        <v>88</v>
      </c>
      <c r="D6" s="45" t="s">
        <v>89</v>
      </c>
      <c r="E6" s="46" t="s">
        <v>90</v>
      </c>
    </row>
    <row r="7" spans="1:10" hidden="1" x14ac:dyDescent="0.25">
      <c r="A7" s="53">
        <v>2025</v>
      </c>
      <c r="B7" s="23" t="s">
        <v>264</v>
      </c>
      <c r="C7" s="47" t="s">
        <v>91</v>
      </c>
      <c r="D7" s="48" t="s">
        <v>171</v>
      </c>
      <c r="E7" s="49">
        <v>105</v>
      </c>
      <c r="F7" s="14"/>
    </row>
    <row r="8" spans="1:10" hidden="1" x14ac:dyDescent="0.25">
      <c r="A8" s="53">
        <v>2025</v>
      </c>
      <c r="B8" s="23" t="s">
        <v>264</v>
      </c>
      <c r="C8" s="47" t="s">
        <v>91</v>
      </c>
      <c r="D8" s="48" t="s">
        <v>172</v>
      </c>
      <c r="E8" s="49">
        <v>67</v>
      </c>
      <c r="F8" s="14"/>
      <c r="G8" s="76" t="s">
        <v>7</v>
      </c>
      <c r="H8" t="s">
        <v>296</v>
      </c>
    </row>
    <row r="9" spans="1:10" hidden="1" x14ac:dyDescent="0.25">
      <c r="A9" s="53">
        <v>2025</v>
      </c>
      <c r="B9" s="23" t="s">
        <v>264</v>
      </c>
      <c r="C9" s="47" t="s">
        <v>91</v>
      </c>
      <c r="D9" s="48" t="s">
        <v>173</v>
      </c>
      <c r="E9" s="49">
        <v>44</v>
      </c>
      <c r="F9" s="14"/>
    </row>
    <row r="10" spans="1:10" hidden="1" x14ac:dyDescent="0.25">
      <c r="A10" s="53">
        <v>2025</v>
      </c>
      <c r="B10" s="23" t="s">
        <v>264</v>
      </c>
      <c r="C10" s="47" t="s">
        <v>91</v>
      </c>
      <c r="D10" s="48" t="s">
        <v>174</v>
      </c>
      <c r="E10" s="49">
        <v>43</v>
      </c>
      <c r="F10" s="14"/>
      <c r="G10" s="76" t="s">
        <v>0</v>
      </c>
      <c r="H10" s="63" t="s">
        <v>88</v>
      </c>
      <c r="I10" s="63" t="s">
        <v>89</v>
      </c>
      <c r="J10" s="63" t="s">
        <v>288</v>
      </c>
    </row>
    <row r="11" spans="1:10" hidden="1" x14ac:dyDescent="0.25">
      <c r="A11" s="53">
        <v>2025</v>
      </c>
      <c r="B11" s="23" t="s">
        <v>264</v>
      </c>
      <c r="C11" s="47" t="s">
        <v>91</v>
      </c>
      <c r="D11" s="48" t="s">
        <v>175</v>
      </c>
      <c r="E11" s="49">
        <v>21</v>
      </c>
      <c r="F11" s="14"/>
      <c r="G11">
        <v>2025</v>
      </c>
      <c r="H11"/>
      <c r="I11"/>
      <c r="J11" s="79"/>
    </row>
    <row r="12" spans="1:10" hidden="1" x14ac:dyDescent="0.25">
      <c r="A12" s="53">
        <v>2025</v>
      </c>
      <c r="B12" s="23" t="s">
        <v>264</v>
      </c>
      <c r="C12" s="47" t="s">
        <v>91</v>
      </c>
      <c r="D12" s="48" t="s">
        <v>176</v>
      </c>
      <c r="E12" s="49">
        <v>41</v>
      </c>
      <c r="F12" s="14"/>
      <c r="G12"/>
      <c r="H12" t="s">
        <v>91</v>
      </c>
      <c r="I12"/>
      <c r="J12" s="61"/>
    </row>
    <row r="13" spans="1:10" hidden="1" x14ac:dyDescent="0.25">
      <c r="A13" s="53">
        <v>2025</v>
      </c>
      <c r="B13" s="23" t="s">
        <v>264</v>
      </c>
      <c r="C13" s="47" t="s">
        <v>91</v>
      </c>
      <c r="D13" s="48" t="s">
        <v>177</v>
      </c>
      <c r="E13" s="49">
        <v>45</v>
      </c>
      <c r="F13" s="14"/>
      <c r="G13"/>
      <c r="H13"/>
      <c r="I13" t="s">
        <v>173</v>
      </c>
      <c r="J13" s="61">
        <v>176</v>
      </c>
    </row>
    <row r="14" spans="1:10" hidden="1" x14ac:dyDescent="0.25">
      <c r="A14" s="53">
        <v>2025</v>
      </c>
      <c r="B14" s="23" t="s">
        <v>264</v>
      </c>
      <c r="C14" s="47" t="s">
        <v>91</v>
      </c>
      <c r="D14" s="48" t="s">
        <v>178</v>
      </c>
      <c r="E14" s="49">
        <v>2</v>
      </c>
      <c r="F14" s="14"/>
      <c r="G14"/>
      <c r="H14"/>
      <c r="I14" t="s">
        <v>175</v>
      </c>
      <c r="J14" s="61">
        <v>84</v>
      </c>
    </row>
    <row r="15" spans="1:10" hidden="1" x14ac:dyDescent="0.25">
      <c r="A15" s="53">
        <v>2025</v>
      </c>
      <c r="B15" s="23" t="s">
        <v>264</v>
      </c>
      <c r="C15" s="47" t="s">
        <v>91</v>
      </c>
      <c r="D15" s="48" t="s">
        <v>179</v>
      </c>
      <c r="E15" s="49">
        <v>1</v>
      </c>
      <c r="F15" s="14"/>
      <c r="G15"/>
      <c r="H15"/>
      <c r="I15" t="s">
        <v>176</v>
      </c>
      <c r="J15" s="61">
        <v>164</v>
      </c>
    </row>
    <row r="16" spans="1:10" hidden="1" x14ac:dyDescent="0.25">
      <c r="A16" s="53">
        <v>2025</v>
      </c>
      <c r="B16" s="23" t="s">
        <v>264</v>
      </c>
      <c r="C16" s="47" t="s">
        <v>91</v>
      </c>
      <c r="D16" s="48" t="s">
        <v>180</v>
      </c>
      <c r="E16" s="49">
        <v>1</v>
      </c>
      <c r="F16" s="14"/>
      <c r="G16"/>
      <c r="H16"/>
      <c r="I16" t="s">
        <v>178</v>
      </c>
      <c r="J16" s="61">
        <v>8</v>
      </c>
    </row>
    <row r="17" spans="1:10" hidden="1" x14ac:dyDescent="0.25">
      <c r="A17" s="53">
        <v>2025</v>
      </c>
      <c r="B17" s="23" t="s">
        <v>264</v>
      </c>
      <c r="C17" s="47" t="s">
        <v>91</v>
      </c>
      <c r="D17" s="48" t="s">
        <v>92</v>
      </c>
      <c r="E17" s="49">
        <v>453</v>
      </c>
      <c r="F17" s="14"/>
      <c r="G17"/>
      <c r="H17"/>
      <c r="I17" t="s">
        <v>174</v>
      </c>
      <c r="J17" s="61">
        <v>172</v>
      </c>
    </row>
    <row r="18" spans="1:10" hidden="1" x14ac:dyDescent="0.25">
      <c r="A18" s="53">
        <v>2025</v>
      </c>
      <c r="B18" s="23" t="s">
        <v>264</v>
      </c>
      <c r="C18" s="47" t="s">
        <v>91</v>
      </c>
      <c r="D18" s="48" t="s">
        <v>181</v>
      </c>
      <c r="E18" s="49">
        <v>7</v>
      </c>
      <c r="F18" s="14"/>
      <c r="G18"/>
      <c r="H18"/>
      <c r="I18" t="s">
        <v>177</v>
      </c>
      <c r="J18" s="61">
        <v>180</v>
      </c>
    </row>
    <row r="19" spans="1:10" hidden="1" x14ac:dyDescent="0.25">
      <c r="A19" s="53">
        <v>2025</v>
      </c>
      <c r="B19" s="23" t="s">
        <v>264</v>
      </c>
      <c r="C19" s="47" t="s">
        <v>91</v>
      </c>
      <c r="D19" s="48" t="s">
        <v>182</v>
      </c>
      <c r="E19" s="49">
        <v>1</v>
      </c>
      <c r="F19" s="14"/>
      <c r="G19"/>
      <c r="H19"/>
      <c r="I19" t="s">
        <v>171</v>
      </c>
      <c r="J19" s="61">
        <v>420</v>
      </c>
    </row>
    <row r="20" spans="1:10" hidden="1" x14ac:dyDescent="0.25">
      <c r="A20" s="53">
        <v>2025</v>
      </c>
      <c r="B20" s="23" t="s">
        <v>264</v>
      </c>
      <c r="C20" s="47" t="s">
        <v>91</v>
      </c>
      <c r="D20" s="48" t="s">
        <v>183</v>
      </c>
      <c r="E20" s="49">
        <v>1</v>
      </c>
      <c r="F20" s="14"/>
      <c r="G20"/>
      <c r="H20"/>
      <c r="I20" t="s">
        <v>172</v>
      </c>
      <c r="J20" s="61">
        <v>265</v>
      </c>
    </row>
    <row r="21" spans="1:10" hidden="1" x14ac:dyDescent="0.25">
      <c r="A21" s="53">
        <v>2025</v>
      </c>
      <c r="B21" s="23" t="s">
        <v>264</v>
      </c>
      <c r="C21" s="47" t="s">
        <v>91</v>
      </c>
      <c r="D21" s="48" t="s">
        <v>184</v>
      </c>
      <c r="E21" s="49">
        <v>83</v>
      </c>
      <c r="F21" s="14"/>
      <c r="G21"/>
      <c r="H21"/>
      <c r="I21" t="s">
        <v>179</v>
      </c>
      <c r="J21" s="61">
        <v>4</v>
      </c>
    </row>
    <row r="22" spans="1:10" hidden="1" x14ac:dyDescent="0.25">
      <c r="A22" s="53">
        <v>2025</v>
      </c>
      <c r="B22" s="23" t="s">
        <v>264</v>
      </c>
      <c r="C22" s="47" t="s">
        <v>91</v>
      </c>
      <c r="D22" s="48" t="s">
        <v>185</v>
      </c>
      <c r="E22" s="49">
        <v>410</v>
      </c>
      <c r="F22" s="14"/>
      <c r="G22"/>
      <c r="H22"/>
      <c r="I22" t="s">
        <v>180</v>
      </c>
      <c r="J22" s="61">
        <v>4</v>
      </c>
    </row>
    <row r="23" spans="1:10" hidden="1" x14ac:dyDescent="0.25">
      <c r="A23" s="53">
        <v>2025</v>
      </c>
      <c r="B23" s="23" t="s">
        <v>264</v>
      </c>
      <c r="C23" s="47" t="s">
        <v>91</v>
      </c>
      <c r="D23" s="48" t="s">
        <v>186</v>
      </c>
      <c r="E23" s="49">
        <v>68</v>
      </c>
      <c r="F23" s="14"/>
      <c r="G23"/>
      <c r="H23"/>
      <c r="I23" t="s">
        <v>92</v>
      </c>
      <c r="J23" s="61">
        <v>1873</v>
      </c>
    </row>
    <row r="24" spans="1:10" hidden="1" x14ac:dyDescent="0.25">
      <c r="A24" s="53">
        <v>2025</v>
      </c>
      <c r="B24" s="23" t="s">
        <v>264</v>
      </c>
      <c r="C24" s="47" t="s">
        <v>91</v>
      </c>
      <c r="D24" s="48" t="s">
        <v>187</v>
      </c>
      <c r="E24" s="49">
        <v>33</v>
      </c>
      <c r="F24" s="14"/>
      <c r="G24"/>
      <c r="H24"/>
      <c r="I24" t="s">
        <v>181</v>
      </c>
      <c r="J24" s="61">
        <v>28</v>
      </c>
    </row>
    <row r="25" spans="1:10" hidden="1" x14ac:dyDescent="0.25">
      <c r="A25" s="53">
        <v>2025</v>
      </c>
      <c r="B25" s="23" t="s">
        <v>264</v>
      </c>
      <c r="C25" s="47" t="s">
        <v>91</v>
      </c>
      <c r="D25" s="48" t="s">
        <v>188</v>
      </c>
      <c r="E25" s="49">
        <v>65</v>
      </c>
      <c r="F25" s="14"/>
      <c r="G25"/>
      <c r="H25"/>
      <c r="I25" t="s">
        <v>182</v>
      </c>
      <c r="J25" s="61">
        <v>4</v>
      </c>
    </row>
    <row r="26" spans="1:10" hidden="1" x14ac:dyDescent="0.25">
      <c r="A26" s="53">
        <v>2025</v>
      </c>
      <c r="B26" s="23" t="s">
        <v>264</v>
      </c>
      <c r="C26" s="47" t="s">
        <v>91</v>
      </c>
      <c r="D26" s="48" t="s">
        <v>189</v>
      </c>
      <c r="E26" s="49">
        <v>7</v>
      </c>
      <c r="F26" s="14"/>
      <c r="G26"/>
      <c r="H26"/>
      <c r="I26" t="s">
        <v>183</v>
      </c>
      <c r="J26" s="61">
        <v>4</v>
      </c>
    </row>
    <row r="27" spans="1:10" hidden="1" x14ac:dyDescent="0.25">
      <c r="A27" s="53">
        <v>2025</v>
      </c>
      <c r="B27" s="23" t="s">
        <v>264</v>
      </c>
      <c r="C27" s="47" t="s">
        <v>91</v>
      </c>
      <c r="D27" s="48" t="s">
        <v>190</v>
      </c>
      <c r="E27" s="49">
        <v>38</v>
      </c>
      <c r="F27" s="14"/>
      <c r="G27"/>
      <c r="H27"/>
      <c r="I27" t="s">
        <v>184</v>
      </c>
      <c r="J27" s="61">
        <v>332</v>
      </c>
    </row>
    <row r="28" spans="1:10" hidden="1" x14ac:dyDescent="0.25">
      <c r="A28" s="53">
        <v>2025</v>
      </c>
      <c r="B28" s="23" t="s">
        <v>264</v>
      </c>
      <c r="C28" s="47" t="s">
        <v>91</v>
      </c>
      <c r="D28" s="48" t="s">
        <v>191</v>
      </c>
      <c r="E28" s="49">
        <v>11</v>
      </c>
      <c r="F28" s="14"/>
      <c r="G28"/>
      <c r="H28"/>
      <c r="I28" t="s">
        <v>185</v>
      </c>
      <c r="J28" s="61">
        <v>1640</v>
      </c>
    </row>
    <row r="29" spans="1:10" hidden="1" x14ac:dyDescent="0.25">
      <c r="A29" s="53">
        <v>2025</v>
      </c>
      <c r="B29" s="23" t="s">
        <v>264</v>
      </c>
      <c r="C29" s="47" t="s">
        <v>91</v>
      </c>
      <c r="D29" s="48" t="s">
        <v>192</v>
      </c>
      <c r="E29" s="49">
        <v>2</v>
      </c>
      <c r="F29" s="14"/>
      <c r="G29"/>
      <c r="H29"/>
      <c r="I29" t="s">
        <v>186</v>
      </c>
      <c r="J29" s="61">
        <v>272</v>
      </c>
    </row>
    <row r="30" spans="1:10" hidden="1" x14ac:dyDescent="0.25">
      <c r="A30" s="53">
        <v>2025</v>
      </c>
      <c r="B30" s="23" t="s">
        <v>264</v>
      </c>
      <c r="C30" s="47" t="s">
        <v>91</v>
      </c>
      <c r="D30" s="48" t="s">
        <v>193</v>
      </c>
      <c r="E30" s="49">
        <v>1</v>
      </c>
      <c r="F30" s="14"/>
      <c r="G30"/>
      <c r="H30"/>
      <c r="I30" t="s">
        <v>187</v>
      </c>
      <c r="J30" s="61">
        <v>132</v>
      </c>
    </row>
    <row r="31" spans="1:10" hidden="1" x14ac:dyDescent="0.25">
      <c r="A31" s="53">
        <v>2025</v>
      </c>
      <c r="B31" s="23" t="s">
        <v>264</v>
      </c>
      <c r="C31" s="47" t="s">
        <v>91</v>
      </c>
      <c r="D31" s="48" t="s">
        <v>194</v>
      </c>
      <c r="E31" s="49">
        <v>405</v>
      </c>
      <c r="F31" s="14"/>
      <c r="G31"/>
      <c r="H31"/>
      <c r="I31" t="s">
        <v>188</v>
      </c>
      <c r="J31" s="61">
        <v>260</v>
      </c>
    </row>
    <row r="32" spans="1:10" hidden="1" x14ac:dyDescent="0.25">
      <c r="A32" s="53">
        <v>2025</v>
      </c>
      <c r="B32" s="23" t="s">
        <v>264</v>
      </c>
      <c r="C32" s="47" t="s">
        <v>91</v>
      </c>
      <c r="D32" s="48" t="s">
        <v>195</v>
      </c>
      <c r="E32" s="49">
        <v>5212</v>
      </c>
      <c r="F32" s="14"/>
      <c r="G32"/>
      <c r="H32"/>
      <c r="I32" t="s">
        <v>189</v>
      </c>
      <c r="J32" s="61">
        <v>28</v>
      </c>
    </row>
    <row r="33" spans="1:10" hidden="1" x14ac:dyDescent="0.25">
      <c r="A33" s="53">
        <v>2025</v>
      </c>
      <c r="B33" s="23" t="s">
        <v>264</v>
      </c>
      <c r="C33" s="47" t="s">
        <v>91</v>
      </c>
      <c r="D33" s="48" t="s">
        <v>196</v>
      </c>
      <c r="E33" s="49">
        <v>2</v>
      </c>
      <c r="F33" s="14"/>
      <c r="G33"/>
      <c r="H33"/>
      <c r="I33" t="s">
        <v>190</v>
      </c>
      <c r="J33" s="61">
        <v>152</v>
      </c>
    </row>
    <row r="34" spans="1:10" hidden="1" x14ac:dyDescent="0.25">
      <c r="A34" s="53">
        <v>2025</v>
      </c>
      <c r="B34" s="23" t="s">
        <v>264</v>
      </c>
      <c r="C34" s="47" t="s">
        <v>91</v>
      </c>
      <c r="D34" s="48" t="s">
        <v>197</v>
      </c>
      <c r="E34" s="49">
        <v>5</v>
      </c>
      <c r="F34" s="14"/>
      <c r="G34"/>
      <c r="H34"/>
      <c r="I34" t="s">
        <v>191</v>
      </c>
      <c r="J34" s="61">
        <v>45</v>
      </c>
    </row>
    <row r="35" spans="1:10" hidden="1" x14ac:dyDescent="0.25">
      <c r="A35" s="53">
        <v>2025</v>
      </c>
      <c r="B35" s="23" t="s">
        <v>264</v>
      </c>
      <c r="C35" s="47" t="s">
        <v>91</v>
      </c>
      <c r="D35" s="48" t="s">
        <v>93</v>
      </c>
      <c r="E35" s="49">
        <v>1177</v>
      </c>
      <c r="F35" s="14"/>
      <c r="G35"/>
      <c r="H35"/>
      <c r="I35" t="s">
        <v>192</v>
      </c>
      <c r="J35" s="61">
        <v>8</v>
      </c>
    </row>
    <row r="36" spans="1:10" hidden="1" x14ac:dyDescent="0.25">
      <c r="A36" s="53">
        <v>2025</v>
      </c>
      <c r="B36" s="23" t="s">
        <v>264</v>
      </c>
      <c r="C36" s="47" t="s">
        <v>91</v>
      </c>
      <c r="D36" s="48" t="s">
        <v>198</v>
      </c>
      <c r="E36" s="49">
        <v>43</v>
      </c>
      <c r="F36" s="14"/>
      <c r="G36"/>
      <c r="H36"/>
      <c r="I36" t="s">
        <v>193</v>
      </c>
      <c r="J36" s="61">
        <v>4</v>
      </c>
    </row>
    <row r="37" spans="1:10" hidden="1" x14ac:dyDescent="0.25">
      <c r="A37" s="53">
        <v>2025</v>
      </c>
      <c r="B37" s="23" t="s">
        <v>264</v>
      </c>
      <c r="C37" s="47" t="s">
        <v>91</v>
      </c>
      <c r="D37" s="48" t="s">
        <v>199</v>
      </c>
      <c r="E37" s="49">
        <v>32</v>
      </c>
      <c r="F37" s="14"/>
      <c r="G37"/>
      <c r="H37"/>
      <c r="I37" t="s">
        <v>194</v>
      </c>
      <c r="J37" s="61">
        <v>1640</v>
      </c>
    </row>
    <row r="38" spans="1:10" hidden="1" x14ac:dyDescent="0.25">
      <c r="A38" s="53">
        <v>2025</v>
      </c>
      <c r="B38" s="23" t="s">
        <v>264</v>
      </c>
      <c r="C38" s="47" t="s">
        <v>91</v>
      </c>
      <c r="D38" s="48" t="s">
        <v>200</v>
      </c>
      <c r="E38" s="49">
        <v>7142</v>
      </c>
      <c r="F38" s="14"/>
      <c r="G38"/>
      <c r="H38"/>
      <c r="I38" t="s">
        <v>195</v>
      </c>
      <c r="J38" s="61">
        <v>20847</v>
      </c>
    </row>
    <row r="39" spans="1:10" ht="15" hidden="1" customHeight="1" x14ac:dyDescent="0.25">
      <c r="A39" s="53">
        <v>2025</v>
      </c>
      <c r="B39" s="23" t="s">
        <v>264</v>
      </c>
      <c r="C39" s="47" t="s">
        <v>91</v>
      </c>
      <c r="D39" s="48" t="s">
        <v>201</v>
      </c>
      <c r="E39" s="49">
        <v>27</v>
      </c>
      <c r="F39" s="14"/>
      <c r="G39"/>
      <c r="H39"/>
      <c r="I39" t="s">
        <v>196</v>
      </c>
      <c r="J39" s="61">
        <v>8</v>
      </c>
    </row>
    <row r="40" spans="1:10" hidden="1" x14ac:dyDescent="0.25">
      <c r="A40" s="53">
        <v>2025</v>
      </c>
      <c r="B40" s="23" t="s">
        <v>264</v>
      </c>
      <c r="C40" s="47" t="s">
        <v>91</v>
      </c>
      <c r="D40" s="48" t="s">
        <v>94</v>
      </c>
      <c r="E40" s="49">
        <v>113</v>
      </c>
      <c r="F40" s="14"/>
      <c r="G40"/>
      <c r="H40"/>
      <c r="I40" t="s">
        <v>197</v>
      </c>
      <c r="J40" s="61">
        <v>20</v>
      </c>
    </row>
    <row r="41" spans="1:10" hidden="1" x14ac:dyDescent="0.25">
      <c r="A41" s="53">
        <v>2025</v>
      </c>
      <c r="B41" s="23" t="s">
        <v>264</v>
      </c>
      <c r="C41" s="47" t="s">
        <v>91</v>
      </c>
      <c r="D41" s="48" t="s">
        <v>95</v>
      </c>
      <c r="E41" s="49">
        <v>270</v>
      </c>
      <c r="F41" s="14"/>
      <c r="G41"/>
      <c r="H41"/>
      <c r="I41" t="s">
        <v>93</v>
      </c>
      <c r="J41" s="61">
        <v>4809</v>
      </c>
    </row>
    <row r="42" spans="1:10" ht="30" hidden="1" x14ac:dyDescent="0.25">
      <c r="A42" s="53">
        <v>2025</v>
      </c>
      <c r="B42" s="23" t="s">
        <v>264</v>
      </c>
      <c r="C42" s="47" t="s">
        <v>91</v>
      </c>
      <c r="D42" s="48" t="s">
        <v>202</v>
      </c>
      <c r="E42" s="49">
        <v>864</v>
      </c>
      <c r="F42" s="14"/>
      <c r="G42"/>
      <c r="H42"/>
      <c r="I42" t="s">
        <v>198</v>
      </c>
      <c r="J42" s="61">
        <v>172</v>
      </c>
    </row>
    <row r="43" spans="1:10" hidden="1" x14ac:dyDescent="0.25">
      <c r="A43" s="53">
        <v>2025</v>
      </c>
      <c r="B43" s="23" t="s">
        <v>264</v>
      </c>
      <c r="C43" s="47" t="s">
        <v>91</v>
      </c>
      <c r="D43" s="48" t="s">
        <v>203</v>
      </c>
      <c r="E43" s="49">
        <v>57</v>
      </c>
      <c r="F43" s="14"/>
      <c r="G43"/>
      <c r="H43"/>
      <c r="I43" t="s">
        <v>199</v>
      </c>
      <c r="J43" s="61">
        <v>128</v>
      </c>
    </row>
    <row r="44" spans="1:10" hidden="1" x14ac:dyDescent="0.25">
      <c r="A44" s="53">
        <v>2025</v>
      </c>
      <c r="B44" s="23" t="s">
        <v>264</v>
      </c>
      <c r="C44" s="47" t="s">
        <v>91</v>
      </c>
      <c r="D44" s="48" t="s">
        <v>204</v>
      </c>
      <c r="E44" s="49">
        <v>15</v>
      </c>
      <c r="F44" s="14"/>
      <c r="G44"/>
      <c r="H44"/>
      <c r="I44" t="s">
        <v>200</v>
      </c>
      <c r="J44" s="61">
        <v>28912</v>
      </c>
    </row>
    <row r="45" spans="1:10" hidden="1" x14ac:dyDescent="0.25">
      <c r="A45" s="53">
        <v>2025</v>
      </c>
      <c r="B45" s="23" t="s">
        <v>264</v>
      </c>
      <c r="C45" s="47" t="s">
        <v>91</v>
      </c>
      <c r="D45" s="48" t="s">
        <v>96</v>
      </c>
      <c r="E45" s="49">
        <v>76</v>
      </c>
      <c r="F45" s="14"/>
      <c r="G45"/>
      <c r="H45"/>
      <c r="I45" t="s">
        <v>201</v>
      </c>
      <c r="J45" s="61">
        <v>108</v>
      </c>
    </row>
    <row r="46" spans="1:10" hidden="1" x14ac:dyDescent="0.25">
      <c r="A46" s="53">
        <v>2025</v>
      </c>
      <c r="B46" s="23" t="s">
        <v>264</v>
      </c>
      <c r="C46" s="47" t="s">
        <v>91</v>
      </c>
      <c r="D46" s="48" t="s">
        <v>205</v>
      </c>
      <c r="E46" s="49">
        <v>1</v>
      </c>
      <c r="F46" s="14"/>
      <c r="G46"/>
      <c r="H46"/>
      <c r="I46" t="s">
        <v>94</v>
      </c>
      <c r="J46" s="61">
        <v>497</v>
      </c>
    </row>
    <row r="47" spans="1:10" hidden="1" x14ac:dyDescent="0.25">
      <c r="A47" s="53">
        <v>2025</v>
      </c>
      <c r="B47" s="23" t="s">
        <v>264</v>
      </c>
      <c r="C47" s="47" t="s">
        <v>91</v>
      </c>
      <c r="D47" s="48" t="s">
        <v>206</v>
      </c>
      <c r="E47" s="49">
        <v>58</v>
      </c>
      <c r="F47" s="14"/>
      <c r="G47"/>
      <c r="H47"/>
      <c r="I47" t="s">
        <v>95</v>
      </c>
      <c r="J47" s="61">
        <v>1084</v>
      </c>
    </row>
    <row r="48" spans="1:10" hidden="1" x14ac:dyDescent="0.25">
      <c r="A48" s="53">
        <v>2025</v>
      </c>
      <c r="B48" s="23" t="s">
        <v>264</v>
      </c>
      <c r="C48" s="47" t="s">
        <v>91</v>
      </c>
      <c r="D48" s="48" t="s">
        <v>207</v>
      </c>
      <c r="E48" s="49">
        <v>1</v>
      </c>
      <c r="F48" s="14"/>
      <c r="G48"/>
      <c r="H48"/>
      <c r="I48" t="s">
        <v>202</v>
      </c>
      <c r="J48" s="61">
        <v>3511</v>
      </c>
    </row>
    <row r="49" spans="1:10" hidden="1" x14ac:dyDescent="0.25">
      <c r="A49" s="53">
        <v>2025</v>
      </c>
      <c r="B49" s="23" t="s">
        <v>264</v>
      </c>
      <c r="C49" s="47" t="s">
        <v>91</v>
      </c>
      <c r="D49" s="48" t="s">
        <v>97</v>
      </c>
      <c r="E49" s="49">
        <v>99</v>
      </c>
      <c r="F49" s="14"/>
      <c r="G49"/>
      <c r="H49"/>
      <c r="I49" t="s">
        <v>203</v>
      </c>
      <c r="J49" s="61">
        <v>228</v>
      </c>
    </row>
    <row r="50" spans="1:10" hidden="1" x14ac:dyDescent="0.25">
      <c r="A50" s="53">
        <v>2025</v>
      </c>
      <c r="B50" s="23" t="s">
        <v>264</v>
      </c>
      <c r="C50" s="47" t="s">
        <v>91</v>
      </c>
      <c r="D50" s="48" t="s">
        <v>98</v>
      </c>
      <c r="E50" s="49">
        <v>5787</v>
      </c>
      <c r="F50" s="14"/>
      <c r="G50"/>
      <c r="H50"/>
      <c r="I50" t="s">
        <v>96</v>
      </c>
      <c r="J50" s="61">
        <v>310</v>
      </c>
    </row>
    <row r="51" spans="1:10" hidden="1" x14ac:dyDescent="0.25">
      <c r="A51" s="53">
        <v>2025</v>
      </c>
      <c r="B51" s="23" t="s">
        <v>264</v>
      </c>
      <c r="C51" s="47" t="s">
        <v>91</v>
      </c>
      <c r="D51" s="48" t="s">
        <v>99</v>
      </c>
      <c r="E51" s="49">
        <v>299</v>
      </c>
      <c r="F51" s="14"/>
      <c r="G51"/>
      <c r="H51"/>
      <c r="I51" t="s">
        <v>205</v>
      </c>
      <c r="J51" s="61">
        <v>4</v>
      </c>
    </row>
    <row r="52" spans="1:10" hidden="1" x14ac:dyDescent="0.25">
      <c r="A52" s="53">
        <v>2025</v>
      </c>
      <c r="B52" s="23" t="s">
        <v>264</v>
      </c>
      <c r="C52" s="47" t="s">
        <v>91</v>
      </c>
      <c r="D52" s="48" t="s">
        <v>208</v>
      </c>
      <c r="E52" s="49">
        <v>1</v>
      </c>
      <c r="F52" s="14"/>
      <c r="G52"/>
      <c r="H52"/>
      <c r="I52" t="s">
        <v>204</v>
      </c>
      <c r="J52" s="61">
        <v>60</v>
      </c>
    </row>
    <row r="53" spans="1:10" hidden="1" x14ac:dyDescent="0.25">
      <c r="A53" s="53">
        <v>2025</v>
      </c>
      <c r="B53" s="23" t="s">
        <v>264</v>
      </c>
      <c r="C53" s="47" t="s">
        <v>91</v>
      </c>
      <c r="D53" s="48" t="s">
        <v>209</v>
      </c>
      <c r="E53" s="49">
        <v>3</v>
      </c>
      <c r="F53" s="14"/>
      <c r="G53"/>
      <c r="H53"/>
      <c r="I53" t="s">
        <v>206</v>
      </c>
      <c r="J53" s="61">
        <v>232</v>
      </c>
    </row>
    <row r="54" spans="1:10" hidden="1" x14ac:dyDescent="0.25">
      <c r="A54" s="53">
        <v>2025</v>
      </c>
      <c r="B54" s="23" t="s">
        <v>264</v>
      </c>
      <c r="C54" s="47" t="s">
        <v>91</v>
      </c>
      <c r="D54" s="48" t="s">
        <v>210</v>
      </c>
      <c r="E54" s="49">
        <v>66</v>
      </c>
      <c r="F54" s="14"/>
      <c r="G54"/>
      <c r="H54"/>
      <c r="I54" t="s">
        <v>207</v>
      </c>
      <c r="J54" s="61">
        <v>4</v>
      </c>
    </row>
    <row r="55" spans="1:10" hidden="1" x14ac:dyDescent="0.25">
      <c r="A55" s="53">
        <v>2025</v>
      </c>
      <c r="B55" s="23" t="s">
        <v>264</v>
      </c>
      <c r="C55" s="47" t="s">
        <v>91</v>
      </c>
      <c r="D55" s="48" t="s">
        <v>211</v>
      </c>
      <c r="E55" s="49">
        <v>55</v>
      </c>
      <c r="F55" s="14"/>
      <c r="G55"/>
      <c r="H55"/>
      <c r="I55" t="s">
        <v>97</v>
      </c>
      <c r="J55" s="61">
        <v>396</v>
      </c>
    </row>
    <row r="56" spans="1:10" hidden="1" x14ac:dyDescent="0.25">
      <c r="A56" s="53">
        <v>2025</v>
      </c>
      <c r="B56" s="23" t="s">
        <v>264</v>
      </c>
      <c r="C56" s="47" t="s">
        <v>91</v>
      </c>
      <c r="D56" s="48" t="s">
        <v>100</v>
      </c>
      <c r="E56" s="49">
        <v>29</v>
      </c>
      <c r="F56" s="14"/>
      <c r="G56"/>
      <c r="H56"/>
      <c r="I56" t="s">
        <v>98</v>
      </c>
      <c r="J56" s="61">
        <v>24624</v>
      </c>
    </row>
    <row r="57" spans="1:10" hidden="1" x14ac:dyDescent="0.25">
      <c r="A57" s="53">
        <v>2025</v>
      </c>
      <c r="B57" s="23" t="s">
        <v>264</v>
      </c>
      <c r="C57" s="47" t="s">
        <v>91</v>
      </c>
      <c r="D57" s="48" t="s">
        <v>212</v>
      </c>
      <c r="E57" s="49">
        <v>66</v>
      </c>
      <c r="F57" s="14"/>
      <c r="G57"/>
      <c r="H57"/>
      <c r="I57" t="s">
        <v>99</v>
      </c>
      <c r="J57" s="61">
        <v>1249</v>
      </c>
    </row>
    <row r="58" spans="1:10" hidden="1" x14ac:dyDescent="0.25">
      <c r="A58" s="53">
        <v>2025</v>
      </c>
      <c r="B58" s="23" t="s">
        <v>264</v>
      </c>
      <c r="C58" s="47" t="s">
        <v>91</v>
      </c>
      <c r="D58" s="48" t="s">
        <v>213</v>
      </c>
      <c r="E58" s="49">
        <v>58</v>
      </c>
      <c r="F58" s="14"/>
      <c r="G58"/>
      <c r="H58"/>
      <c r="I58" t="s">
        <v>208</v>
      </c>
      <c r="J58" s="61">
        <v>4</v>
      </c>
    </row>
    <row r="59" spans="1:10" hidden="1" x14ac:dyDescent="0.25">
      <c r="A59" s="53">
        <v>2025</v>
      </c>
      <c r="B59" s="23" t="s">
        <v>264</v>
      </c>
      <c r="C59" s="47" t="s">
        <v>91</v>
      </c>
      <c r="D59" s="48" t="s">
        <v>214</v>
      </c>
      <c r="E59" s="49">
        <v>27</v>
      </c>
      <c r="F59" s="14"/>
      <c r="G59"/>
      <c r="H59"/>
      <c r="I59" t="s">
        <v>209</v>
      </c>
      <c r="J59" s="61">
        <v>12</v>
      </c>
    </row>
    <row r="60" spans="1:10" hidden="1" x14ac:dyDescent="0.25">
      <c r="A60" s="53">
        <v>2025</v>
      </c>
      <c r="B60" s="23" t="s">
        <v>264</v>
      </c>
      <c r="C60" s="47" t="s">
        <v>101</v>
      </c>
      <c r="D60" s="48" t="s">
        <v>102</v>
      </c>
      <c r="E60" s="49">
        <v>150533</v>
      </c>
      <c r="F60" s="14"/>
      <c r="G60"/>
      <c r="H60"/>
      <c r="I60" t="s">
        <v>210</v>
      </c>
      <c r="J60" s="61">
        <v>264</v>
      </c>
    </row>
    <row r="61" spans="1:10" hidden="1" x14ac:dyDescent="0.25">
      <c r="A61" s="53">
        <v>2025</v>
      </c>
      <c r="B61" s="23" t="s">
        <v>264</v>
      </c>
      <c r="C61" s="47" t="s">
        <v>101</v>
      </c>
      <c r="D61" s="48" t="s">
        <v>215</v>
      </c>
      <c r="E61" s="49">
        <v>71</v>
      </c>
      <c r="F61" s="14"/>
      <c r="G61"/>
      <c r="H61"/>
      <c r="I61" t="s">
        <v>211</v>
      </c>
      <c r="J61" s="61">
        <v>252</v>
      </c>
    </row>
    <row r="62" spans="1:10" hidden="1" x14ac:dyDescent="0.25">
      <c r="A62" s="53">
        <v>2025</v>
      </c>
      <c r="B62" s="23" t="s">
        <v>264</v>
      </c>
      <c r="C62" s="47" t="s">
        <v>101</v>
      </c>
      <c r="D62" s="48" t="s">
        <v>103</v>
      </c>
      <c r="E62" s="49">
        <v>1074</v>
      </c>
      <c r="F62" s="14"/>
      <c r="G62"/>
      <c r="H62"/>
      <c r="I62" t="s">
        <v>100</v>
      </c>
      <c r="J62" s="61">
        <v>116</v>
      </c>
    </row>
    <row r="63" spans="1:10" hidden="1" x14ac:dyDescent="0.25">
      <c r="A63" s="53">
        <v>2025</v>
      </c>
      <c r="B63" s="23" t="s">
        <v>264</v>
      </c>
      <c r="C63" s="47" t="s">
        <v>101</v>
      </c>
      <c r="D63" s="48" t="s">
        <v>216</v>
      </c>
      <c r="E63" s="49">
        <v>42</v>
      </c>
      <c r="F63" s="14"/>
      <c r="G63"/>
      <c r="H63"/>
      <c r="I63" t="s">
        <v>212</v>
      </c>
      <c r="J63" s="61">
        <v>264</v>
      </c>
    </row>
    <row r="64" spans="1:10" hidden="1" x14ac:dyDescent="0.25">
      <c r="A64" s="53">
        <v>2025</v>
      </c>
      <c r="B64" s="23" t="s">
        <v>264</v>
      </c>
      <c r="C64" s="47" t="s">
        <v>101</v>
      </c>
      <c r="D64" s="48" t="s">
        <v>104</v>
      </c>
      <c r="E64" s="49">
        <v>48</v>
      </c>
      <c r="F64" s="14"/>
      <c r="G64"/>
      <c r="H64"/>
      <c r="I64" t="s">
        <v>213</v>
      </c>
      <c r="J64" s="61">
        <v>232</v>
      </c>
    </row>
    <row r="65" spans="1:10" hidden="1" x14ac:dyDescent="0.25">
      <c r="A65" s="53">
        <v>2025</v>
      </c>
      <c r="B65" s="23" t="s">
        <v>264</v>
      </c>
      <c r="C65" s="47" t="s">
        <v>101</v>
      </c>
      <c r="D65" s="48" t="s">
        <v>105</v>
      </c>
      <c r="E65" s="49">
        <v>8</v>
      </c>
      <c r="F65" s="14"/>
      <c r="G65"/>
      <c r="H65"/>
      <c r="I65" t="s">
        <v>214</v>
      </c>
      <c r="J65" s="61">
        <v>108</v>
      </c>
    </row>
    <row r="66" spans="1:10" hidden="1" x14ac:dyDescent="0.25">
      <c r="A66" s="53">
        <v>2025</v>
      </c>
      <c r="B66" s="23" t="s">
        <v>264</v>
      </c>
      <c r="C66" s="47" t="s">
        <v>101</v>
      </c>
      <c r="D66" s="48" t="s">
        <v>106</v>
      </c>
      <c r="E66" s="49">
        <v>143</v>
      </c>
      <c r="F66" s="14"/>
      <c r="G66"/>
      <c r="H66" t="s">
        <v>289</v>
      </c>
      <c r="I66"/>
      <c r="J66" s="61">
        <v>96354</v>
      </c>
    </row>
    <row r="67" spans="1:10" hidden="1" x14ac:dyDescent="0.25">
      <c r="A67" s="53">
        <v>2025</v>
      </c>
      <c r="B67" s="23" t="s">
        <v>264</v>
      </c>
      <c r="C67" s="47" t="s">
        <v>101</v>
      </c>
      <c r="D67" s="48" t="s">
        <v>107</v>
      </c>
      <c r="E67" s="49">
        <v>144</v>
      </c>
      <c r="F67" s="14"/>
      <c r="G67"/>
      <c r="H67" t="s">
        <v>101</v>
      </c>
      <c r="I67"/>
      <c r="J67" s="61"/>
    </row>
    <row r="68" spans="1:10" hidden="1" x14ac:dyDescent="0.25">
      <c r="A68" s="53">
        <v>2025</v>
      </c>
      <c r="B68" s="23" t="s">
        <v>264</v>
      </c>
      <c r="C68" s="47" t="s">
        <v>101</v>
      </c>
      <c r="D68" s="48" t="s">
        <v>108</v>
      </c>
      <c r="E68" s="49">
        <v>265</v>
      </c>
      <c r="F68" s="14"/>
      <c r="G68"/>
      <c r="H68"/>
      <c r="I68" t="s">
        <v>102</v>
      </c>
      <c r="J68" s="61">
        <v>603721</v>
      </c>
    </row>
    <row r="69" spans="1:10" hidden="1" x14ac:dyDescent="0.25">
      <c r="A69" s="53">
        <v>2025</v>
      </c>
      <c r="B69" s="23" t="s">
        <v>264</v>
      </c>
      <c r="C69" s="47" t="s">
        <v>101</v>
      </c>
      <c r="D69" s="48" t="s">
        <v>109</v>
      </c>
      <c r="E69" s="49">
        <v>12</v>
      </c>
      <c r="F69" s="14"/>
      <c r="G69"/>
      <c r="H69"/>
      <c r="I69" t="s">
        <v>103</v>
      </c>
      <c r="J69" s="61">
        <v>4416</v>
      </c>
    </row>
    <row r="70" spans="1:10" hidden="1" x14ac:dyDescent="0.25">
      <c r="A70" s="53">
        <v>2025</v>
      </c>
      <c r="B70" s="23" t="s">
        <v>264</v>
      </c>
      <c r="C70" s="47" t="s">
        <v>101</v>
      </c>
      <c r="D70" s="48" t="s">
        <v>217</v>
      </c>
      <c r="E70" s="49">
        <v>69</v>
      </c>
      <c r="F70" s="14"/>
      <c r="G70"/>
      <c r="H70"/>
      <c r="I70" t="s">
        <v>216</v>
      </c>
      <c r="J70" s="61">
        <v>170</v>
      </c>
    </row>
    <row r="71" spans="1:10" hidden="1" x14ac:dyDescent="0.25">
      <c r="A71" s="53">
        <v>2025</v>
      </c>
      <c r="B71" s="23" t="s">
        <v>264</v>
      </c>
      <c r="C71" s="47" t="s">
        <v>101</v>
      </c>
      <c r="D71" s="48" t="s">
        <v>110</v>
      </c>
      <c r="E71" s="49">
        <v>13</v>
      </c>
      <c r="F71" s="14"/>
      <c r="G71"/>
      <c r="H71"/>
      <c r="I71" t="s">
        <v>106</v>
      </c>
      <c r="J71" s="61">
        <v>571</v>
      </c>
    </row>
    <row r="72" spans="1:10" hidden="1" x14ac:dyDescent="0.25">
      <c r="A72" s="53">
        <v>2025</v>
      </c>
      <c r="B72" s="23" t="s">
        <v>264</v>
      </c>
      <c r="C72" s="47" t="s">
        <v>101</v>
      </c>
      <c r="D72" s="48" t="s">
        <v>218</v>
      </c>
      <c r="E72" s="49">
        <v>1</v>
      </c>
      <c r="F72" s="14"/>
      <c r="G72"/>
      <c r="H72"/>
      <c r="I72" t="s">
        <v>107</v>
      </c>
      <c r="J72" s="61">
        <v>593</v>
      </c>
    </row>
    <row r="73" spans="1:10" hidden="1" x14ac:dyDescent="0.25">
      <c r="A73" s="53">
        <v>2025</v>
      </c>
      <c r="B73" s="23" t="s">
        <v>264</v>
      </c>
      <c r="C73" s="47" t="s">
        <v>101</v>
      </c>
      <c r="D73" s="48" t="s">
        <v>219</v>
      </c>
      <c r="E73" s="49">
        <v>1</v>
      </c>
      <c r="F73" s="14"/>
      <c r="G73"/>
      <c r="H73"/>
      <c r="I73" t="s">
        <v>104</v>
      </c>
      <c r="J73" s="61">
        <v>194</v>
      </c>
    </row>
    <row r="74" spans="1:10" hidden="1" x14ac:dyDescent="0.25">
      <c r="A74" s="53">
        <v>2025</v>
      </c>
      <c r="B74" s="23" t="s">
        <v>264</v>
      </c>
      <c r="C74" s="47" t="s">
        <v>101</v>
      </c>
      <c r="D74" s="48" t="s">
        <v>220</v>
      </c>
      <c r="E74" s="49">
        <v>4</v>
      </c>
      <c r="F74" s="14"/>
      <c r="G74"/>
      <c r="H74"/>
      <c r="I74" t="s">
        <v>105</v>
      </c>
      <c r="J74" s="61">
        <v>32</v>
      </c>
    </row>
    <row r="75" spans="1:10" hidden="1" x14ac:dyDescent="0.25">
      <c r="A75" s="53">
        <v>2025</v>
      </c>
      <c r="B75" s="23" t="s">
        <v>264</v>
      </c>
      <c r="C75" s="47" t="s">
        <v>101</v>
      </c>
      <c r="D75" s="48" t="s">
        <v>221</v>
      </c>
      <c r="E75" s="49">
        <v>1</v>
      </c>
      <c r="F75" s="14"/>
      <c r="G75"/>
      <c r="H75"/>
      <c r="I75" t="s">
        <v>108</v>
      </c>
      <c r="J75" s="61">
        <v>1087</v>
      </c>
    </row>
    <row r="76" spans="1:10" hidden="1" x14ac:dyDescent="0.25">
      <c r="A76" s="53">
        <v>2025</v>
      </c>
      <c r="B76" s="23" t="s">
        <v>264</v>
      </c>
      <c r="C76" s="47" t="s">
        <v>101</v>
      </c>
      <c r="D76" s="48" t="s">
        <v>222</v>
      </c>
      <c r="E76" s="49">
        <v>5</v>
      </c>
      <c r="F76" s="14"/>
      <c r="G76"/>
      <c r="H76"/>
      <c r="I76" t="s">
        <v>215</v>
      </c>
      <c r="J76" s="61">
        <v>284</v>
      </c>
    </row>
    <row r="77" spans="1:10" hidden="1" x14ac:dyDescent="0.25">
      <c r="A77" s="53">
        <v>2025</v>
      </c>
      <c r="B77" s="23" t="s">
        <v>264</v>
      </c>
      <c r="C77" s="47" t="s">
        <v>101</v>
      </c>
      <c r="D77" s="48" t="s">
        <v>111</v>
      </c>
      <c r="E77" s="49">
        <v>5</v>
      </c>
      <c r="F77" s="14"/>
      <c r="G77"/>
      <c r="H77"/>
      <c r="I77" t="s">
        <v>109</v>
      </c>
      <c r="J77" s="61">
        <v>50</v>
      </c>
    </row>
    <row r="78" spans="1:10" hidden="1" x14ac:dyDescent="0.25">
      <c r="A78" s="53">
        <v>2025</v>
      </c>
      <c r="B78" s="23" t="s">
        <v>264</v>
      </c>
      <c r="C78" s="47" t="s">
        <v>101</v>
      </c>
      <c r="D78" s="48" t="s">
        <v>112</v>
      </c>
      <c r="E78" s="49">
        <v>43</v>
      </c>
      <c r="F78" s="14"/>
      <c r="G78"/>
      <c r="H78"/>
      <c r="I78" t="s">
        <v>217</v>
      </c>
      <c r="J78" s="61">
        <v>280</v>
      </c>
    </row>
    <row r="79" spans="1:10" hidden="1" x14ac:dyDescent="0.25">
      <c r="A79" s="53">
        <v>2025</v>
      </c>
      <c r="B79" s="23" t="s">
        <v>264</v>
      </c>
      <c r="C79" s="47" t="s">
        <v>101</v>
      </c>
      <c r="D79" s="48" t="s">
        <v>113</v>
      </c>
      <c r="E79" s="49">
        <v>38</v>
      </c>
      <c r="F79" s="14"/>
      <c r="G79"/>
      <c r="H79"/>
      <c r="I79" t="s">
        <v>110</v>
      </c>
      <c r="J79" s="61">
        <v>52</v>
      </c>
    </row>
    <row r="80" spans="1:10" hidden="1" x14ac:dyDescent="0.25">
      <c r="A80" s="53">
        <v>2025</v>
      </c>
      <c r="B80" s="23" t="s">
        <v>264</v>
      </c>
      <c r="C80" s="47" t="s">
        <v>101</v>
      </c>
      <c r="D80" s="48" t="s">
        <v>223</v>
      </c>
      <c r="E80" s="49">
        <v>24</v>
      </c>
      <c r="F80" s="14"/>
      <c r="G80"/>
      <c r="H80"/>
      <c r="I80" t="s">
        <v>218</v>
      </c>
      <c r="J80" s="61">
        <v>4</v>
      </c>
    </row>
    <row r="81" spans="1:10" hidden="1" x14ac:dyDescent="0.25">
      <c r="A81" s="53">
        <v>2025</v>
      </c>
      <c r="B81" s="23" t="s">
        <v>264</v>
      </c>
      <c r="C81" s="47" t="s">
        <v>101</v>
      </c>
      <c r="D81" s="48" t="s">
        <v>114</v>
      </c>
      <c r="E81" s="49">
        <v>38</v>
      </c>
      <c r="F81" s="14"/>
      <c r="G81"/>
      <c r="H81"/>
      <c r="I81" t="s">
        <v>219</v>
      </c>
      <c r="J81" s="61">
        <v>4</v>
      </c>
    </row>
    <row r="82" spans="1:10" hidden="1" x14ac:dyDescent="0.25">
      <c r="A82" s="53">
        <v>2025</v>
      </c>
      <c r="B82" s="23" t="s">
        <v>264</v>
      </c>
      <c r="C82" s="47" t="s">
        <v>101</v>
      </c>
      <c r="D82" s="48" t="s">
        <v>115</v>
      </c>
      <c r="E82" s="49">
        <v>331</v>
      </c>
      <c r="F82" s="14"/>
      <c r="G82"/>
      <c r="H82"/>
      <c r="I82" t="s">
        <v>220</v>
      </c>
      <c r="J82" s="61">
        <v>16</v>
      </c>
    </row>
    <row r="83" spans="1:10" hidden="1" x14ac:dyDescent="0.25">
      <c r="A83" s="53">
        <v>2025</v>
      </c>
      <c r="B83" s="23" t="s">
        <v>264</v>
      </c>
      <c r="C83" s="47" t="s">
        <v>101</v>
      </c>
      <c r="D83" s="48" t="s">
        <v>224</v>
      </c>
      <c r="E83" s="49">
        <v>31</v>
      </c>
      <c r="F83" s="14"/>
      <c r="G83"/>
      <c r="H83"/>
      <c r="I83" t="s">
        <v>221</v>
      </c>
      <c r="J83" s="61">
        <v>4</v>
      </c>
    </row>
    <row r="84" spans="1:10" hidden="1" x14ac:dyDescent="0.25">
      <c r="A84" s="53">
        <v>2025</v>
      </c>
      <c r="B84" s="23" t="s">
        <v>264</v>
      </c>
      <c r="C84" s="47" t="s">
        <v>101</v>
      </c>
      <c r="D84" s="48" t="s">
        <v>116</v>
      </c>
      <c r="E84" s="49">
        <v>55</v>
      </c>
      <c r="F84" s="14"/>
      <c r="G84"/>
      <c r="H84"/>
      <c r="I84" t="s">
        <v>111</v>
      </c>
      <c r="J84" s="61">
        <v>25</v>
      </c>
    </row>
    <row r="85" spans="1:10" hidden="1" x14ac:dyDescent="0.25">
      <c r="A85" s="53">
        <v>2025</v>
      </c>
      <c r="B85" s="23" t="s">
        <v>264</v>
      </c>
      <c r="C85" s="47" t="s">
        <v>101</v>
      </c>
      <c r="D85" s="48" t="s">
        <v>117</v>
      </c>
      <c r="E85" s="49">
        <v>8333</v>
      </c>
      <c r="F85" s="14"/>
      <c r="G85"/>
      <c r="H85"/>
      <c r="I85" t="s">
        <v>222</v>
      </c>
      <c r="J85" s="61">
        <v>18</v>
      </c>
    </row>
    <row r="86" spans="1:10" hidden="1" x14ac:dyDescent="0.25">
      <c r="A86" s="53">
        <v>2025</v>
      </c>
      <c r="B86" s="23" t="s">
        <v>264</v>
      </c>
      <c r="C86" s="47" t="s">
        <v>101</v>
      </c>
      <c r="D86" s="48" t="s">
        <v>118</v>
      </c>
      <c r="E86" s="49">
        <v>111</v>
      </c>
      <c r="F86" s="14"/>
      <c r="G86"/>
      <c r="H86"/>
      <c r="I86" t="s">
        <v>112</v>
      </c>
      <c r="J86" s="61">
        <v>166</v>
      </c>
    </row>
    <row r="87" spans="1:10" hidden="1" x14ac:dyDescent="0.25">
      <c r="A87" s="53">
        <v>2025</v>
      </c>
      <c r="B87" s="23" t="s">
        <v>264</v>
      </c>
      <c r="C87" s="47" t="s">
        <v>101</v>
      </c>
      <c r="D87" s="48" t="s">
        <v>225</v>
      </c>
      <c r="E87" s="49">
        <v>14</v>
      </c>
      <c r="F87" s="14"/>
      <c r="G87"/>
      <c r="H87"/>
      <c r="I87" t="s">
        <v>223</v>
      </c>
      <c r="J87" s="61">
        <v>99</v>
      </c>
    </row>
    <row r="88" spans="1:10" hidden="1" x14ac:dyDescent="0.25">
      <c r="A88" s="53">
        <v>2025</v>
      </c>
      <c r="B88" s="23" t="s">
        <v>264</v>
      </c>
      <c r="C88" s="47" t="s">
        <v>101</v>
      </c>
      <c r="D88" s="48" t="s">
        <v>226</v>
      </c>
      <c r="E88" s="49">
        <v>1</v>
      </c>
      <c r="F88" s="14"/>
      <c r="G88"/>
      <c r="H88"/>
      <c r="I88" t="s">
        <v>113</v>
      </c>
      <c r="J88" s="61">
        <v>149</v>
      </c>
    </row>
    <row r="89" spans="1:10" hidden="1" x14ac:dyDescent="0.25">
      <c r="A89" s="53">
        <v>2025</v>
      </c>
      <c r="B89" s="23" t="s">
        <v>264</v>
      </c>
      <c r="C89" s="47" t="s">
        <v>101</v>
      </c>
      <c r="D89" s="48" t="s">
        <v>119</v>
      </c>
      <c r="E89" s="49">
        <v>655</v>
      </c>
      <c r="F89" s="14"/>
      <c r="G89"/>
      <c r="H89"/>
      <c r="I89" t="s">
        <v>114</v>
      </c>
      <c r="J89" s="61">
        <v>153</v>
      </c>
    </row>
    <row r="90" spans="1:10" hidden="1" x14ac:dyDescent="0.25">
      <c r="A90" s="53">
        <v>2025</v>
      </c>
      <c r="B90" s="23" t="s">
        <v>264</v>
      </c>
      <c r="C90" s="47" t="s">
        <v>101</v>
      </c>
      <c r="D90" s="48" t="s">
        <v>227</v>
      </c>
      <c r="E90" s="49">
        <v>14</v>
      </c>
      <c r="F90" s="14"/>
      <c r="G90"/>
      <c r="H90"/>
      <c r="I90" t="s">
        <v>115</v>
      </c>
      <c r="J90" s="61">
        <v>1369</v>
      </c>
    </row>
    <row r="91" spans="1:10" hidden="1" x14ac:dyDescent="0.25">
      <c r="A91" s="53">
        <v>2025</v>
      </c>
      <c r="B91" s="23" t="s">
        <v>264</v>
      </c>
      <c r="C91" s="47" t="s">
        <v>101</v>
      </c>
      <c r="D91" s="48" t="s">
        <v>228</v>
      </c>
      <c r="E91" s="49">
        <v>53</v>
      </c>
      <c r="F91" s="14"/>
      <c r="G91"/>
      <c r="H91"/>
      <c r="I91" t="s">
        <v>224</v>
      </c>
      <c r="J91" s="61">
        <v>123</v>
      </c>
    </row>
    <row r="92" spans="1:10" hidden="1" x14ac:dyDescent="0.25">
      <c r="A92" s="53">
        <v>2025</v>
      </c>
      <c r="B92" s="23" t="s">
        <v>264</v>
      </c>
      <c r="C92" s="47" t="s">
        <v>101</v>
      </c>
      <c r="D92" s="48" t="s">
        <v>120</v>
      </c>
      <c r="E92" s="49">
        <v>87</v>
      </c>
      <c r="F92" s="14"/>
      <c r="G92"/>
      <c r="H92"/>
      <c r="I92" t="s">
        <v>116</v>
      </c>
      <c r="J92" s="61">
        <v>220</v>
      </c>
    </row>
    <row r="93" spans="1:10" hidden="1" x14ac:dyDescent="0.25">
      <c r="A93" s="53">
        <v>2025</v>
      </c>
      <c r="B93" s="23" t="s">
        <v>264</v>
      </c>
      <c r="C93" s="47" t="s">
        <v>101</v>
      </c>
      <c r="D93" s="48" t="s">
        <v>229</v>
      </c>
      <c r="E93" s="49">
        <v>31</v>
      </c>
      <c r="F93" s="14"/>
      <c r="G93"/>
      <c r="H93"/>
      <c r="I93" t="s">
        <v>117</v>
      </c>
      <c r="J93" s="61">
        <v>33376</v>
      </c>
    </row>
    <row r="94" spans="1:10" hidden="1" x14ac:dyDescent="0.25">
      <c r="A94" s="53">
        <v>2025</v>
      </c>
      <c r="B94" s="23" t="s">
        <v>264</v>
      </c>
      <c r="C94" s="47" t="s">
        <v>101</v>
      </c>
      <c r="D94" s="48" t="s">
        <v>121</v>
      </c>
      <c r="E94" s="49">
        <v>145</v>
      </c>
      <c r="F94" s="14"/>
      <c r="G94"/>
      <c r="H94"/>
      <c r="I94" t="s">
        <v>124</v>
      </c>
      <c r="J94" s="61">
        <v>1132</v>
      </c>
    </row>
    <row r="95" spans="1:10" hidden="1" x14ac:dyDescent="0.25">
      <c r="A95" s="53">
        <v>2025</v>
      </c>
      <c r="B95" s="23" t="s">
        <v>264</v>
      </c>
      <c r="C95" s="47" t="s">
        <v>101</v>
      </c>
      <c r="D95" s="48" t="s">
        <v>230</v>
      </c>
      <c r="E95" s="49">
        <v>2</v>
      </c>
      <c r="F95" s="14"/>
      <c r="G95"/>
      <c r="H95"/>
      <c r="I95" t="s">
        <v>234</v>
      </c>
      <c r="J95" s="61">
        <v>31</v>
      </c>
    </row>
    <row r="96" spans="1:10" hidden="1" x14ac:dyDescent="0.25">
      <c r="A96" s="53">
        <v>2025</v>
      </c>
      <c r="B96" s="23" t="s">
        <v>264</v>
      </c>
      <c r="C96" s="47" t="s">
        <v>101</v>
      </c>
      <c r="D96" s="48" t="s">
        <v>122</v>
      </c>
      <c r="E96" s="49">
        <v>138</v>
      </c>
      <c r="F96" s="14"/>
      <c r="G96"/>
      <c r="H96"/>
      <c r="I96" t="s">
        <v>118</v>
      </c>
      <c r="J96" s="61">
        <v>449</v>
      </c>
    </row>
    <row r="97" spans="1:10" hidden="1" x14ac:dyDescent="0.25">
      <c r="A97" s="53">
        <v>2025</v>
      </c>
      <c r="B97" s="23" t="s">
        <v>264</v>
      </c>
      <c r="C97" s="47" t="s">
        <v>101</v>
      </c>
      <c r="D97" s="48" t="s">
        <v>231</v>
      </c>
      <c r="E97" s="49">
        <v>177</v>
      </c>
      <c r="F97" s="14"/>
      <c r="G97"/>
      <c r="H97"/>
      <c r="I97" t="s">
        <v>225</v>
      </c>
      <c r="J97" s="61">
        <v>56</v>
      </c>
    </row>
    <row r="98" spans="1:10" hidden="1" x14ac:dyDescent="0.25">
      <c r="A98" s="53">
        <v>2025</v>
      </c>
      <c r="B98" s="23" t="s">
        <v>264</v>
      </c>
      <c r="C98" s="47" t="s">
        <v>101</v>
      </c>
      <c r="D98" s="48" t="s">
        <v>232</v>
      </c>
      <c r="E98" s="49">
        <v>38</v>
      </c>
      <c r="F98" s="14"/>
      <c r="G98"/>
      <c r="H98"/>
      <c r="I98" t="s">
        <v>226</v>
      </c>
      <c r="J98" s="61">
        <v>5</v>
      </c>
    </row>
    <row r="99" spans="1:10" hidden="1" x14ac:dyDescent="0.25">
      <c r="A99" s="53">
        <v>2025</v>
      </c>
      <c r="B99" s="23" t="s">
        <v>264</v>
      </c>
      <c r="C99" s="47" t="s">
        <v>101</v>
      </c>
      <c r="D99" s="48" t="s">
        <v>123</v>
      </c>
      <c r="E99" s="49">
        <v>23</v>
      </c>
      <c r="F99" s="14"/>
      <c r="G99"/>
      <c r="H99"/>
      <c r="I99" t="s">
        <v>119</v>
      </c>
      <c r="J99" s="61">
        <v>2816</v>
      </c>
    </row>
    <row r="100" spans="1:10" hidden="1" x14ac:dyDescent="0.25">
      <c r="A100" s="53">
        <v>2025</v>
      </c>
      <c r="B100" s="23" t="s">
        <v>264</v>
      </c>
      <c r="C100" s="47" t="s">
        <v>101</v>
      </c>
      <c r="D100" s="48" t="s">
        <v>233</v>
      </c>
      <c r="E100" s="49">
        <v>11</v>
      </c>
      <c r="F100" s="14"/>
      <c r="G100"/>
      <c r="H100"/>
      <c r="I100" t="s">
        <v>227</v>
      </c>
      <c r="J100" s="61">
        <v>56</v>
      </c>
    </row>
    <row r="101" spans="1:10" hidden="1" x14ac:dyDescent="0.25">
      <c r="A101" s="53">
        <v>2025</v>
      </c>
      <c r="B101" s="23" t="s">
        <v>264</v>
      </c>
      <c r="C101" s="47" t="s">
        <v>101</v>
      </c>
      <c r="D101" s="48" t="s">
        <v>124</v>
      </c>
      <c r="E101" s="49">
        <v>281</v>
      </c>
      <c r="F101" s="14"/>
      <c r="G101"/>
      <c r="H101"/>
      <c r="I101" t="s">
        <v>228</v>
      </c>
      <c r="J101" s="61">
        <v>212</v>
      </c>
    </row>
    <row r="102" spans="1:10" hidden="1" x14ac:dyDescent="0.25">
      <c r="A102" s="53">
        <v>2025</v>
      </c>
      <c r="B102" s="23" t="s">
        <v>264</v>
      </c>
      <c r="C102" s="47" t="s">
        <v>101</v>
      </c>
      <c r="D102" s="48" t="s">
        <v>234</v>
      </c>
      <c r="E102" s="49">
        <v>7</v>
      </c>
      <c r="F102" s="14"/>
      <c r="G102"/>
      <c r="H102"/>
      <c r="I102" t="s">
        <v>120</v>
      </c>
      <c r="J102" s="61">
        <v>396</v>
      </c>
    </row>
    <row r="103" spans="1:10" hidden="1" x14ac:dyDescent="0.25">
      <c r="A103" s="53">
        <v>2025</v>
      </c>
      <c r="B103" s="23" t="s">
        <v>264</v>
      </c>
      <c r="C103" s="47" t="s">
        <v>101</v>
      </c>
      <c r="D103" s="48" t="s">
        <v>125</v>
      </c>
      <c r="E103" s="49">
        <v>44</v>
      </c>
      <c r="F103" s="14"/>
      <c r="G103"/>
      <c r="H103"/>
      <c r="I103" t="s">
        <v>229</v>
      </c>
      <c r="J103" s="61">
        <v>124</v>
      </c>
    </row>
    <row r="104" spans="1:10" hidden="1" x14ac:dyDescent="0.25">
      <c r="A104" s="53">
        <v>2025</v>
      </c>
      <c r="B104" s="23" t="s">
        <v>264</v>
      </c>
      <c r="C104" s="47" t="s">
        <v>101</v>
      </c>
      <c r="D104" s="48" t="s">
        <v>126</v>
      </c>
      <c r="E104" s="49">
        <v>763</v>
      </c>
      <c r="F104" s="14"/>
      <c r="G104"/>
      <c r="H104"/>
      <c r="I104" t="s">
        <v>121</v>
      </c>
      <c r="J104" s="61">
        <v>579</v>
      </c>
    </row>
    <row r="105" spans="1:10" hidden="1" x14ac:dyDescent="0.25">
      <c r="A105" s="53">
        <v>2025</v>
      </c>
      <c r="B105" s="23" t="s">
        <v>264</v>
      </c>
      <c r="C105" s="47" t="s">
        <v>101</v>
      </c>
      <c r="D105" s="48" t="s">
        <v>127</v>
      </c>
      <c r="E105" s="49">
        <v>995</v>
      </c>
      <c r="F105" s="14"/>
      <c r="G105"/>
      <c r="H105"/>
      <c r="I105" t="s">
        <v>230</v>
      </c>
      <c r="J105" s="61">
        <v>8</v>
      </c>
    </row>
    <row r="106" spans="1:10" hidden="1" x14ac:dyDescent="0.25">
      <c r="A106" s="53">
        <v>2025</v>
      </c>
      <c r="B106" s="23" t="s">
        <v>264</v>
      </c>
      <c r="C106" s="47" t="s">
        <v>101</v>
      </c>
      <c r="D106" s="48" t="s">
        <v>235</v>
      </c>
      <c r="E106" s="49">
        <v>40</v>
      </c>
      <c r="F106" s="14"/>
      <c r="G106"/>
      <c r="H106"/>
      <c r="I106" t="s">
        <v>122</v>
      </c>
      <c r="J106" s="61">
        <v>587</v>
      </c>
    </row>
    <row r="107" spans="1:10" hidden="1" x14ac:dyDescent="0.25">
      <c r="A107" s="53">
        <v>2025</v>
      </c>
      <c r="B107" s="23" t="s">
        <v>264</v>
      </c>
      <c r="C107" s="47" t="s">
        <v>101</v>
      </c>
      <c r="D107" s="48" t="s">
        <v>236</v>
      </c>
      <c r="E107" s="49">
        <v>2</v>
      </c>
      <c r="F107" s="14"/>
      <c r="G107"/>
      <c r="H107"/>
      <c r="I107" t="s">
        <v>231</v>
      </c>
      <c r="J107" s="61">
        <v>703</v>
      </c>
    </row>
    <row r="108" spans="1:10" hidden="1" x14ac:dyDescent="0.25">
      <c r="A108" s="53">
        <v>2025</v>
      </c>
      <c r="B108" s="23" t="s">
        <v>264</v>
      </c>
      <c r="C108" s="47" t="s">
        <v>101</v>
      </c>
      <c r="D108" s="48" t="s">
        <v>237</v>
      </c>
      <c r="E108" s="49">
        <v>12</v>
      </c>
      <c r="F108" s="14"/>
      <c r="G108"/>
      <c r="H108"/>
      <c r="I108" t="s">
        <v>232</v>
      </c>
      <c r="J108" s="61">
        <v>175</v>
      </c>
    </row>
    <row r="109" spans="1:10" hidden="1" x14ac:dyDescent="0.25">
      <c r="A109" s="53">
        <v>2025</v>
      </c>
      <c r="B109" s="23" t="s">
        <v>264</v>
      </c>
      <c r="C109" s="47" t="s">
        <v>101</v>
      </c>
      <c r="D109" s="48" t="s">
        <v>238</v>
      </c>
      <c r="E109" s="49">
        <v>4</v>
      </c>
      <c r="F109" s="14"/>
      <c r="G109"/>
      <c r="H109"/>
      <c r="I109" t="s">
        <v>123</v>
      </c>
      <c r="J109" s="61">
        <v>87</v>
      </c>
    </row>
    <row r="110" spans="1:10" hidden="1" x14ac:dyDescent="0.25">
      <c r="A110" s="53">
        <v>2025</v>
      </c>
      <c r="B110" s="23" t="s">
        <v>264</v>
      </c>
      <c r="C110" s="47" t="s">
        <v>101</v>
      </c>
      <c r="D110" s="48" t="s">
        <v>239</v>
      </c>
      <c r="E110" s="49">
        <v>15</v>
      </c>
      <c r="F110" s="14"/>
      <c r="G110"/>
      <c r="H110"/>
      <c r="I110" t="s">
        <v>233</v>
      </c>
      <c r="J110" s="61">
        <v>44</v>
      </c>
    </row>
    <row r="111" spans="1:10" hidden="1" x14ac:dyDescent="0.25">
      <c r="A111" s="53">
        <v>2025</v>
      </c>
      <c r="B111" s="23" t="s">
        <v>264</v>
      </c>
      <c r="C111" s="47" t="s">
        <v>101</v>
      </c>
      <c r="D111" s="48" t="s">
        <v>240</v>
      </c>
      <c r="E111" s="49">
        <v>5</v>
      </c>
      <c r="F111" s="14"/>
      <c r="G111"/>
      <c r="H111"/>
      <c r="I111" t="s">
        <v>263</v>
      </c>
      <c r="J111" s="61">
        <v>3</v>
      </c>
    </row>
    <row r="112" spans="1:10" hidden="1" x14ac:dyDescent="0.25">
      <c r="A112" s="53">
        <v>2025</v>
      </c>
      <c r="B112" s="23" t="s">
        <v>264</v>
      </c>
      <c r="C112" s="47" t="s">
        <v>101</v>
      </c>
      <c r="D112" s="48" t="s">
        <v>241</v>
      </c>
      <c r="E112" s="49">
        <v>14</v>
      </c>
      <c r="F112" s="14"/>
      <c r="G112"/>
      <c r="H112"/>
      <c r="I112" t="s">
        <v>125</v>
      </c>
      <c r="J112" s="61">
        <v>208</v>
      </c>
    </row>
    <row r="113" spans="1:10" hidden="1" x14ac:dyDescent="0.25">
      <c r="A113" s="53">
        <v>2025</v>
      </c>
      <c r="B113" s="23" t="s">
        <v>264</v>
      </c>
      <c r="C113" s="47" t="s">
        <v>101</v>
      </c>
      <c r="D113" s="48" t="s">
        <v>242</v>
      </c>
      <c r="E113" s="49">
        <v>11</v>
      </c>
      <c r="F113" s="14"/>
      <c r="G113"/>
      <c r="H113"/>
      <c r="I113" t="s">
        <v>126</v>
      </c>
      <c r="J113" s="61">
        <v>3075</v>
      </c>
    </row>
    <row r="114" spans="1:10" hidden="1" x14ac:dyDescent="0.25">
      <c r="A114" s="53">
        <v>2025</v>
      </c>
      <c r="B114" s="23" t="s">
        <v>264</v>
      </c>
      <c r="C114" s="47" t="s">
        <v>101</v>
      </c>
      <c r="D114" s="48" t="s">
        <v>128</v>
      </c>
      <c r="E114" s="49">
        <v>721</v>
      </c>
      <c r="F114" s="14"/>
      <c r="G114"/>
      <c r="H114"/>
      <c r="I114" t="s">
        <v>127</v>
      </c>
      <c r="J114" s="61">
        <v>4039</v>
      </c>
    </row>
    <row r="115" spans="1:10" hidden="1" x14ac:dyDescent="0.25">
      <c r="A115" s="53">
        <v>2025</v>
      </c>
      <c r="B115" s="23" t="s">
        <v>264</v>
      </c>
      <c r="C115" s="47" t="s">
        <v>101</v>
      </c>
      <c r="D115" s="48" t="s">
        <v>243</v>
      </c>
      <c r="E115" s="49">
        <v>8</v>
      </c>
      <c r="F115" s="14"/>
      <c r="G115"/>
      <c r="H115"/>
      <c r="I115" t="s">
        <v>235</v>
      </c>
      <c r="J115" s="61">
        <v>161</v>
      </c>
    </row>
    <row r="116" spans="1:10" hidden="1" x14ac:dyDescent="0.25">
      <c r="A116" s="53">
        <v>2025</v>
      </c>
      <c r="B116" s="23" t="s">
        <v>264</v>
      </c>
      <c r="C116" s="47" t="s">
        <v>101</v>
      </c>
      <c r="D116" s="48" t="s">
        <v>129</v>
      </c>
      <c r="E116" s="49">
        <v>100</v>
      </c>
      <c r="F116" s="14"/>
      <c r="G116"/>
      <c r="H116"/>
      <c r="I116" t="s">
        <v>236</v>
      </c>
      <c r="J116" s="61">
        <v>8</v>
      </c>
    </row>
    <row r="117" spans="1:10" hidden="1" x14ac:dyDescent="0.25">
      <c r="A117" s="53">
        <v>2025</v>
      </c>
      <c r="B117" s="23" t="s">
        <v>264</v>
      </c>
      <c r="C117" s="47" t="s">
        <v>101</v>
      </c>
      <c r="D117" s="48" t="s">
        <v>130</v>
      </c>
      <c r="E117" s="49">
        <v>10365</v>
      </c>
      <c r="F117" s="14"/>
      <c r="G117"/>
      <c r="H117"/>
      <c r="I117" t="s">
        <v>237</v>
      </c>
      <c r="J117" s="61">
        <v>47</v>
      </c>
    </row>
    <row r="118" spans="1:10" hidden="1" x14ac:dyDescent="0.25">
      <c r="A118" s="53">
        <v>2025</v>
      </c>
      <c r="B118" s="23" t="s">
        <v>264</v>
      </c>
      <c r="C118" s="47" t="s">
        <v>101</v>
      </c>
      <c r="D118" s="48" t="s">
        <v>131</v>
      </c>
      <c r="E118" s="49">
        <v>135</v>
      </c>
      <c r="F118" s="14"/>
      <c r="G118"/>
      <c r="H118"/>
      <c r="I118" t="s">
        <v>238</v>
      </c>
      <c r="J118" s="61">
        <v>16</v>
      </c>
    </row>
    <row r="119" spans="1:10" hidden="1" x14ac:dyDescent="0.25">
      <c r="A119" s="53">
        <v>2025</v>
      </c>
      <c r="B119" s="23" t="s">
        <v>264</v>
      </c>
      <c r="C119" s="47" t="s">
        <v>101</v>
      </c>
      <c r="D119" s="48" t="s">
        <v>132</v>
      </c>
      <c r="E119" s="49">
        <v>4288</v>
      </c>
      <c r="F119" s="14"/>
      <c r="G119"/>
      <c r="H119"/>
      <c r="I119" t="s">
        <v>239</v>
      </c>
      <c r="J119" s="61">
        <v>60</v>
      </c>
    </row>
    <row r="120" spans="1:10" hidden="1" x14ac:dyDescent="0.25">
      <c r="A120" s="53">
        <v>2025</v>
      </c>
      <c r="B120" s="23" t="s">
        <v>264</v>
      </c>
      <c r="C120" s="47" t="s">
        <v>101</v>
      </c>
      <c r="D120" s="48" t="s">
        <v>244</v>
      </c>
      <c r="E120" s="49">
        <v>118</v>
      </c>
      <c r="F120" s="14"/>
      <c r="G120"/>
      <c r="H120"/>
      <c r="I120" t="s">
        <v>240</v>
      </c>
      <c r="J120" s="61">
        <v>23</v>
      </c>
    </row>
    <row r="121" spans="1:10" hidden="1" x14ac:dyDescent="0.25">
      <c r="A121" s="53">
        <v>2025</v>
      </c>
      <c r="B121" s="23" t="s">
        <v>264</v>
      </c>
      <c r="C121" s="47" t="s">
        <v>101</v>
      </c>
      <c r="D121" s="48" t="s">
        <v>133</v>
      </c>
      <c r="E121" s="49">
        <v>459</v>
      </c>
      <c r="F121" s="14"/>
      <c r="G121"/>
      <c r="H121"/>
      <c r="I121" t="s">
        <v>241</v>
      </c>
      <c r="J121" s="61">
        <v>56</v>
      </c>
    </row>
    <row r="122" spans="1:10" hidden="1" x14ac:dyDescent="0.25">
      <c r="A122" s="53">
        <v>2025</v>
      </c>
      <c r="B122" s="23" t="s">
        <v>264</v>
      </c>
      <c r="C122" s="47" t="s">
        <v>101</v>
      </c>
      <c r="D122" s="48" t="s">
        <v>134</v>
      </c>
      <c r="E122" s="49">
        <v>260</v>
      </c>
      <c r="F122" s="14"/>
      <c r="G122"/>
      <c r="H122"/>
      <c r="I122" t="s">
        <v>242</v>
      </c>
      <c r="J122" s="61">
        <v>46</v>
      </c>
    </row>
    <row r="123" spans="1:10" hidden="1" x14ac:dyDescent="0.25">
      <c r="A123" s="53">
        <v>2025</v>
      </c>
      <c r="B123" s="23" t="s">
        <v>264</v>
      </c>
      <c r="C123" s="47" t="s">
        <v>101</v>
      </c>
      <c r="D123" s="48" t="s">
        <v>135</v>
      </c>
      <c r="E123" s="49">
        <v>37</v>
      </c>
      <c r="F123" s="14"/>
      <c r="G123"/>
      <c r="H123"/>
      <c r="I123" t="s">
        <v>128</v>
      </c>
      <c r="J123" s="61">
        <v>3016</v>
      </c>
    </row>
    <row r="124" spans="1:10" hidden="1" x14ac:dyDescent="0.25">
      <c r="A124" s="53">
        <v>2025</v>
      </c>
      <c r="B124" s="23" t="s">
        <v>264</v>
      </c>
      <c r="C124" s="47" t="s">
        <v>101</v>
      </c>
      <c r="D124" s="48" t="s">
        <v>136</v>
      </c>
      <c r="E124" s="49">
        <v>59</v>
      </c>
      <c r="F124" s="14"/>
      <c r="G124"/>
      <c r="H124"/>
      <c r="I124" t="s">
        <v>129</v>
      </c>
      <c r="J124" s="61">
        <v>460</v>
      </c>
    </row>
    <row r="125" spans="1:10" hidden="1" x14ac:dyDescent="0.25">
      <c r="A125" s="53">
        <v>2025</v>
      </c>
      <c r="B125" s="23" t="s">
        <v>264</v>
      </c>
      <c r="C125" s="47" t="s">
        <v>101</v>
      </c>
      <c r="D125" s="48" t="s">
        <v>245</v>
      </c>
      <c r="E125" s="49">
        <v>40</v>
      </c>
      <c r="F125" s="14"/>
      <c r="G125"/>
      <c r="H125"/>
      <c r="I125" t="s">
        <v>243</v>
      </c>
      <c r="J125" s="61">
        <v>33</v>
      </c>
    </row>
    <row r="126" spans="1:10" hidden="1" x14ac:dyDescent="0.25">
      <c r="A126" s="53">
        <v>2025</v>
      </c>
      <c r="B126" s="23" t="s">
        <v>264</v>
      </c>
      <c r="C126" s="47" t="s">
        <v>101</v>
      </c>
      <c r="D126" s="48" t="s">
        <v>137</v>
      </c>
      <c r="E126" s="49">
        <v>261</v>
      </c>
      <c r="F126" s="14"/>
      <c r="G126"/>
      <c r="H126"/>
      <c r="I126" t="s">
        <v>130</v>
      </c>
      <c r="J126" s="61">
        <v>41320</v>
      </c>
    </row>
    <row r="127" spans="1:10" hidden="1" x14ac:dyDescent="0.25">
      <c r="A127" s="53">
        <v>2025</v>
      </c>
      <c r="B127" s="23" t="s">
        <v>264</v>
      </c>
      <c r="C127" s="47" t="s">
        <v>101</v>
      </c>
      <c r="D127" s="48" t="s">
        <v>138</v>
      </c>
      <c r="E127" s="49">
        <v>91</v>
      </c>
      <c r="F127" s="14"/>
      <c r="G127"/>
      <c r="H127"/>
      <c r="I127" t="s">
        <v>131</v>
      </c>
      <c r="J127" s="61">
        <v>554</v>
      </c>
    </row>
    <row r="128" spans="1:10" hidden="1" x14ac:dyDescent="0.25">
      <c r="A128" s="53">
        <v>2025</v>
      </c>
      <c r="B128" s="23" t="s">
        <v>264</v>
      </c>
      <c r="C128" s="47" t="s">
        <v>101</v>
      </c>
      <c r="D128" s="48" t="s">
        <v>139</v>
      </c>
      <c r="E128" s="49">
        <v>25465</v>
      </c>
      <c r="F128" s="14"/>
      <c r="G128"/>
      <c r="H128"/>
      <c r="I128" t="s">
        <v>132</v>
      </c>
      <c r="J128" s="61">
        <v>17266</v>
      </c>
    </row>
    <row r="129" spans="1:10" hidden="1" x14ac:dyDescent="0.25">
      <c r="A129" s="53">
        <v>2025</v>
      </c>
      <c r="B129" s="23" t="s">
        <v>264</v>
      </c>
      <c r="C129" s="47" t="s">
        <v>101</v>
      </c>
      <c r="D129" s="48" t="s">
        <v>140</v>
      </c>
      <c r="E129" s="49">
        <v>1108</v>
      </c>
      <c r="F129" s="14"/>
      <c r="G129"/>
      <c r="H129"/>
      <c r="I129" t="s">
        <v>244</v>
      </c>
      <c r="J129" s="61">
        <v>472</v>
      </c>
    </row>
    <row r="130" spans="1:10" hidden="1" x14ac:dyDescent="0.25">
      <c r="A130" s="53">
        <v>2025</v>
      </c>
      <c r="B130" s="23" t="s">
        <v>264</v>
      </c>
      <c r="C130" s="47" t="s">
        <v>101</v>
      </c>
      <c r="D130" s="48" t="s">
        <v>246</v>
      </c>
      <c r="E130" s="49">
        <v>6</v>
      </c>
      <c r="F130" s="14"/>
      <c r="G130"/>
      <c r="H130"/>
      <c r="I130" t="s">
        <v>133</v>
      </c>
      <c r="J130" s="61">
        <v>1840</v>
      </c>
    </row>
    <row r="131" spans="1:10" hidden="1" x14ac:dyDescent="0.25">
      <c r="A131" s="53">
        <v>2025</v>
      </c>
      <c r="B131" s="23" t="s">
        <v>264</v>
      </c>
      <c r="C131" s="47" t="s">
        <v>101</v>
      </c>
      <c r="D131" s="48" t="s">
        <v>141</v>
      </c>
      <c r="E131" s="49">
        <v>2416</v>
      </c>
      <c r="F131" s="14"/>
      <c r="G131"/>
      <c r="H131"/>
      <c r="I131" t="s">
        <v>137</v>
      </c>
      <c r="J131" s="61">
        <v>1056</v>
      </c>
    </row>
    <row r="132" spans="1:10" hidden="1" x14ac:dyDescent="0.25">
      <c r="A132" s="53">
        <v>2025</v>
      </c>
      <c r="B132" s="23" t="s">
        <v>264</v>
      </c>
      <c r="C132" s="47" t="s">
        <v>101</v>
      </c>
      <c r="D132" s="48" t="s">
        <v>142</v>
      </c>
      <c r="E132" s="49">
        <v>10940</v>
      </c>
      <c r="F132" s="14"/>
      <c r="G132"/>
      <c r="H132"/>
      <c r="I132" t="s">
        <v>138</v>
      </c>
      <c r="J132" s="61">
        <v>362</v>
      </c>
    </row>
    <row r="133" spans="1:10" hidden="1" x14ac:dyDescent="0.25">
      <c r="A133" s="53">
        <v>2025</v>
      </c>
      <c r="B133" s="23" t="s">
        <v>264</v>
      </c>
      <c r="C133" s="47" t="s">
        <v>101</v>
      </c>
      <c r="D133" s="48" t="s">
        <v>247</v>
      </c>
      <c r="E133" s="49">
        <v>14</v>
      </c>
      <c r="F133" s="14"/>
      <c r="G133"/>
      <c r="H133"/>
      <c r="I133" t="s">
        <v>134</v>
      </c>
      <c r="J133" s="61">
        <v>1043</v>
      </c>
    </row>
    <row r="134" spans="1:10" hidden="1" x14ac:dyDescent="0.25">
      <c r="A134" s="53">
        <v>2025</v>
      </c>
      <c r="B134" s="23" t="s">
        <v>264</v>
      </c>
      <c r="C134" s="47" t="s">
        <v>101</v>
      </c>
      <c r="D134" s="48" t="s">
        <v>143</v>
      </c>
      <c r="E134" s="49">
        <v>214</v>
      </c>
      <c r="F134" s="14"/>
      <c r="G134"/>
      <c r="H134"/>
      <c r="I134" t="s">
        <v>135</v>
      </c>
      <c r="J134" s="61">
        <v>158</v>
      </c>
    </row>
    <row r="135" spans="1:10" hidden="1" x14ac:dyDescent="0.25">
      <c r="A135" s="53">
        <v>2025</v>
      </c>
      <c r="B135" s="23" t="s">
        <v>264</v>
      </c>
      <c r="C135" s="47" t="s">
        <v>101</v>
      </c>
      <c r="D135" s="48" t="s">
        <v>144</v>
      </c>
      <c r="E135" s="49">
        <v>77</v>
      </c>
      <c r="F135" s="14"/>
      <c r="G135"/>
      <c r="H135"/>
      <c r="I135" t="s">
        <v>136</v>
      </c>
      <c r="J135" s="61">
        <v>245</v>
      </c>
    </row>
    <row r="136" spans="1:10" hidden="1" x14ac:dyDescent="0.25">
      <c r="A136" s="53">
        <v>2025</v>
      </c>
      <c r="B136" s="23" t="s">
        <v>264</v>
      </c>
      <c r="C136" s="47" t="s">
        <v>101</v>
      </c>
      <c r="D136" s="48" t="s">
        <v>248</v>
      </c>
      <c r="E136" s="49">
        <v>45</v>
      </c>
      <c r="F136" s="14"/>
      <c r="G136"/>
      <c r="H136"/>
      <c r="I136" t="s">
        <v>245</v>
      </c>
      <c r="J136" s="61">
        <v>163</v>
      </c>
    </row>
    <row r="137" spans="1:10" hidden="1" x14ac:dyDescent="0.25">
      <c r="A137" s="53">
        <v>2025</v>
      </c>
      <c r="B137" s="23" t="s">
        <v>264</v>
      </c>
      <c r="C137" s="47" t="s">
        <v>101</v>
      </c>
      <c r="D137" s="48" t="s">
        <v>249</v>
      </c>
      <c r="E137" s="49">
        <v>3</v>
      </c>
      <c r="F137" s="14"/>
      <c r="G137"/>
      <c r="H137"/>
      <c r="I137" t="s">
        <v>141</v>
      </c>
      <c r="J137" s="61">
        <v>9800</v>
      </c>
    </row>
    <row r="138" spans="1:10" hidden="1" x14ac:dyDescent="0.25">
      <c r="A138" s="53">
        <v>2025</v>
      </c>
      <c r="B138" s="23" t="s">
        <v>264</v>
      </c>
      <c r="C138" s="47" t="s">
        <v>101</v>
      </c>
      <c r="D138" s="48" t="s">
        <v>145</v>
      </c>
      <c r="E138" s="49">
        <v>2211</v>
      </c>
      <c r="F138" s="14"/>
      <c r="G138"/>
      <c r="H138"/>
      <c r="I138" t="s">
        <v>139</v>
      </c>
      <c r="J138" s="61">
        <v>101299</v>
      </c>
    </row>
    <row r="139" spans="1:10" hidden="1" x14ac:dyDescent="0.25">
      <c r="A139" s="53">
        <v>2025</v>
      </c>
      <c r="B139" s="23" t="s">
        <v>264</v>
      </c>
      <c r="C139" s="47" t="s">
        <v>101</v>
      </c>
      <c r="D139" s="48" t="s">
        <v>146</v>
      </c>
      <c r="E139" s="49">
        <v>1501</v>
      </c>
      <c r="F139" s="14"/>
      <c r="G139"/>
      <c r="H139"/>
      <c r="I139" t="s">
        <v>140</v>
      </c>
      <c r="J139" s="61">
        <v>4575</v>
      </c>
    </row>
    <row r="140" spans="1:10" hidden="1" x14ac:dyDescent="0.25">
      <c r="A140" s="53">
        <v>2025</v>
      </c>
      <c r="B140" s="23" t="s">
        <v>264</v>
      </c>
      <c r="C140" s="47" t="s">
        <v>101</v>
      </c>
      <c r="D140" s="48" t="s">
        <v>147</v>
      </c>
      <c r="E140" s="49">
        <v>552</v>
      </c>
      <c r="F140" s="14"/>
      <c r="G140"/>
      <c r="H140"/>
      <c r="I140" t="s">
        <v>246</v>
      </c>
      <c r="J140" s="61">
        <v>21</v>
      </c>
    </row>
    <row r="141" spans="1:10" hidden="1" x14ac:dyDescent="0.25">
      <c r="A141" s="53">
        <v>2025</v>
      </c>
      <c r="B141" s="23" t="s">
        <v>264</v>
      </c>
      <c r="C141" s="47" t="s">
        <v>101</v>
      </c>
      <c r="D141" s="48" t="s">
        <v>250</v>
      </c>
      <c r="E141" s="49">
        <v>119</v>
      </c>
      <c r="F141" s="14"/>
      <c r="G141"/>
      <c r="H141"/>
      <c r="I141" t="s">
        <v>142</v>
      </c>
      <c r="J141" s="61">
        <v>44808</v>
      </c>
    </row>
    <row r="142" spans="1:10" hidden="1" x14ac:dyDescent="0.25">
      <c r="A142" s="53">
        <v>2025</v>
      </c>
      <c r="B142" s="23" t="s">
        <v>264</v>
      </c>
      <c r="C142" s="47" t="s">
        <v>101</v>
      </c>
      <c r="D142" s="48" t="s">
        <v>148</v>
      </c>
      <c r="E142" s="49">
        <v>75</v>
      </c>
      <c r="F142" s="14"/>
      <c r="G142"/>
      <c r="H142"/>
      <c r="I142" t="s">
        <v>247</v>
      </c>
      <c r="J142" s="61">
        <v>56</v>
      </c>
    </row>
    <row r="143" spans="1:10" hidden="1" x14ac:dyDescent="0.25">
      <c r="A143" s="53">
        <v>2025</v>
      </c>
      <c r="B143" s="23" t="s">
        <v>264</v>
      </c>
      <c r="C143" s="47" t="s">
        <v>101</v>
      </c>
      <c r="D143" s="48" t="s">
        <v>149</v>
      </c>
      <c r="E143" s="49">
        <v>234</v>
      </c>
      <c r="F143" s="14"/>
      <c r="G143"/>
      <c r="H143"/>
      <c r="I143" t="s">
        <v>143</v>
      </c>
      <c r="J143" s="61">
        <v>934</v>
      </c>
    </row>
    <row r="144" spans="1:10" hidden="1" x14ac:dyDescent="0.25">
      <c r="A144" s="53">
        <v>2025</v>
      </c>
      <c r="B144" s="23" t="s">
        <v>264</v>
      </c>
      <c r="C144" s="47" t="s">
        <v>101</v>
      </c>
      <c r="D144" s="48" t="s">
        <v>150</v>
      </c>
      <c r="E144" s="49">
        <v>326</v>
      </c>
      <c r="F144" s="14"/>
      <c r="G144"/>
      <c r="H144"/>
      <c r="I144" t="s">
        <v>144</v>
      </c>
      <c r="J144" s="61">
        <v>313</v>
      </c>
    </row>
    <row r="145" spans="1:10" hidden="1" x14ac:dyDescent="0.25">
      <c r="A145" s="53">
        <v>2025</v>
      </c>
      <c r="B145" s="23" t="s">
        <v>264</v>
      </c>
      <c r="C145" s="47" t="s">
        <v>101</v>
      </c>
      <c r="D145" s="48" t="s">
        <v>151</v>
      </c>
      <c r="E145" s="49">
        <v>236</v>
      </c>
      <c r="F145" s="14"/>
      <c r="G145"/>
      <c r="H145"/>
      <c r="I145" t="s">
        <v>248</v>
      </c>
      <c r="J145" s="61">
        <v>183</v>
      </c>
    </row>
    <row r="146" spans="1:10" hidden="1" x14ac:dyDescent="0.25">
      <c r="A146" s="53">
        <v>2025</v>
      </c>
      <c r="B146" s="23" t="s">
        <v>264</v>
      </c>
      <c r="C146" s="47" t="s">
        <v>101</v>
      </c>
      <c r="D146" s="48" t="s">
        <v>152</v>
      </c>
      <c r="E146" s="49">
        <v>224</v>
      </c>
      <c r="F146" s="14"/>
      <c r="G146"/>
      <c r="H146"/>
      <c r="I146" t="s">
        <v>249</v>
      </c>
      <c r="J146" s="61">
        <v>15</v>
      </c>
    </row>
    <row r="147" spans="1:10" hidden="1" x14ac:dyDescent="0.25">
      <c r="A147" s="53">
        <v>2025</v>
      </c>
      <c r="B147" s="23" t="s">
        <v>264</v>
      </c>
      <c r="C147" s="47" t="s">
        <v>101</v>
      </c>
      <c r="D147" s="48" t="s">
        <v>153</v>
      </c>
      <c r="E147" s="49">
        <v>61</v>
      </c>
      <c r="F147" s="14"/>
      <c r="G147"/>
      <c r="H147"/>
      <c r="I147" t="s">
        <v>154</v>
      </c>
      <c r="J147" s="61">
        <v>1699</v>
      </c>
    </row>
    <row r="148" spans="1:10" hidden="1" x14ac:dyDescent="0.25">
      <c r="A148" s="53">
        <v>2025</v>
      </c>
      <c r="B148" s="23" t="s">
        <v>264</v>
      </c>
      <c r="C148" s="47" t="s">
        <v>101</v>
      </c>
      <c r="D148" s="48" t="s">
        <v>251</v>
      </c>
      <c r="E148" s="49">
        <v>21</v>
      </c>
      <c r="F148" s="14"/>
      <c r="G148"/>
      <c r="H148"/>
      <c r="I148" t="s">
        <v>145</v>
      </c>
      <c r="J148" s="61">
        <v>8976</v>
      </c>
    </row>
    <row r="149" spans="1:10" hidden="1" x14ac:dyDescent="0.25">
      <c r="A149" s="53">
        <v>2025</v>
      </c>
      <c r="B149" s="23" t="s">
        <v>264</v>
      </c>
      <c r="C149" s="47" t="s">
        <v>101</v>
      </c>
      <c r="D149" s="48" t="s">
        <v>154</v>
      </c>
      <c r="E149" s="49">
        <v>415</v>
      </c>
      <c r="F149" s="14"/>
      <c r="G149"/>
      <c r="H149"/>
      <c r="I149" t="s">
        <v>155</v>
      </c>
      <c r="J149" s="61">
        <v>677</v>
      </c>
    </row>
    <row r="150" spans="1:10" hidden="1" x14ac:dyDescent="0.25">
      <c r="A150" s="53">
        <v>2025</v>
      </c>
      <c r="B150" s="23" t="s">
        <v>264</v>
      </c>
      <c r="C150" s="47" t="s">
        <v>101</v>
      </c>
      <c r="D150" s="48" t="s">
        <v>155</v>
      </c>
      <c r="E150" s="49">
        <v>156</v>
      </c>
      <c r="F150" s="14"/>
      <c r="G150"/>
      <c r="H150"/>
      <c r="I150" t="s">
        <v>156</v>
      </c>
      <c r="J150" s="61">
        <v>3243</v>
      </c>
    </row>
    <row r="151" spans="1:10" hidden="1" x14ac:dyDescent="0.25">
      <c r="A151" s="53">
        <v>2025</v>
      </c>
      <c r="B151" s="23" t="s">
        <v>264</v>
      </c>
      <c r="C151" s="47" t="s">
        <v>101</v>
      </c>
      <c r="D151" s="48" t="s">
        <v>156</v>
      </c>
      <c r="E151" s="49">
        <v>774</v>
      </c>
      <c r="F151" s="14"/>
      <c r="G151"/>
      <c r="H151"/>
      <c r="I151" t="s">
        <v>146</v>
      </c>
      <c r="J151" s="61">
        <v>6790</v>
      </c>
    </row>
    <row r="152" spans="1:10" hidden="1" x14ac:dyDescent="0.25">
      <c r="A152" s="53">
        <v>2025</v>
      </c>
      <c r="B152" s="23" t="s">
        <v>264</v>
      </c>
      <c r="C152" s="47" t="s">
        <v>101</v>
      </c>
      <c r="D152" s="48" t="s">
        <v>157</v>
      </c>
      <c r="E152" s="49">
        <v>186</v>
      </c>
      <c r="F152" s="14"/>
      <c r="G152"/>
      <c r="H152"/>
      <c r="I152" t="s">
        <v>147</v>
      </c>
      <c r="J152" s="61">
        <v>2293</v>
      </c>
    </row>
    <row r="153" spans="1:10" hidden="1" x14ac:dyDescent="0.25">
      <c r="A153" s="53">
        <v>2025</v>
      </c>
      <c r="B153" s="23" t="s">
        <v>264</v>
      </c>
      <c r="C153" s="47" t="s">
        <v>101</v>
      </c>
      <c r="D153" s="48" t="s">
        <v>158</v>
      </c>
      <c r="E153" s="49">
        <v>229</v>
      </c>
      <c r="F153" s="14"/>
      <c r="G153"/>
      <c r="H153"/>
      <c r="I153" t="s">
        <v>158</v>
      </c>
      <c r="J153" s="61">
        <v>914</v>
      </c>
    </row>
    <row r="154" spans="1:10" hidden="1" x14ac:dyDescent="0.25">
      <c r="A154" s="53">
        <v>2025</v>
      </c>
      <c r="B154" s="23" t="s">
        <v>264</v>
      </c>
      <c r="C154" s="47" t="s">
        <v>101</v>
      </c>
      <c r="D154" s="48" t="s">
        <v>159</v>
      </c>
      <c r="E154" s="49">
        <v>84</v>
      </c>
      <c r="F154" s="14"/>
      <c r="G154"/>
      <c r="H154"/>
      <c r="I154" t="s">
        <v>159</v>
      </c>
      <c r="J154" s="61">
        <v>344</v>
      </c>
    </row>
    <row r="155" spans="1:10" hidden="1" x14ac:dyDescent="0.25">
      <c r="A155" s="53">
        <v>2025</v>
      </c>
      <c r="B155" s="23" t="s">
        <v>264</v>
      </c>
      <c r="C155" s="47" t="s">
        <v>101</v>
      </c>
      <c r="D155" s="48" t="s">
        <v>160</v>
      </c>
      <c r="E155" s="49">
        <v>1230</v>
      </c>
      <c r="F155" s="14"/>
      <c r="G155"/>
      <c r="H155"/>
      <c r="I155" t="s">
        <v>157</v>
      </c>
      <c r="J155" s="61">
        <v>767</v>
      </c>
    </row>
    <row r="156" spans="1:10" hidden="1" x14ac:dyDescent="0.25">
      <c r="A156" s="53">
        <v>2025</v>
      </c>
      <c r="B156" s="23" t="s">
        <v>264</v>
      </c>
      <c r="C156" s="47" t="s">
        <v>101</v>
      </c>
      <c r="D156" s="48" t="s">
        <v>161</v>
      </c>
      <c r="E156" s="49">
        <v>18</v>
      </c>
      <c r="F156" s="14"/>
      <c r="G156"/>
      <c r="H156"/>
      <c r="I156" t="s">
        <v>160</v>
      </c>
      <c r="J156" s="61">
        <v>5299</v>
      </c>
    </row>
    <row r="157" spans="1:10" hidden="1" x14ac:dyDescent="0.25">
      <c r="A157" s="53">
        <v>2025</v>
      </c>
      <c r="B157" s="23" t="s">
        <v>264</v>
      </c>
      <c r="C157" s="47" t="s">
        <v>101</v>
      </c>
      <c r="D157" s="48" t="s">
        <v>162</v>
      </c>
      <c r="E157" s="49">
        <v>10</v>
      </c>
      <c r="F157" s="14"/>
      <c r="G157"/>
      <c r="H157"/>
      <c r="I157" t="s">
        <v>161</v>
      </c>
      <c r="J157" s="61">
        <v>75</v>
      </c>
    </row>
    <row r="158" spans="1:10" hidden="1" x14ac:dyDescent="0.25">
      <c r="A158" s="53">
        <v>2025</v>
      </c>
      <c r="B158" s="23" t="s">
        <v>264</v>
      </c>
      <c r="C158" s="47" t="s">
        <v>101</v>
      </c>
      <c r="D158" s="48" t="s">
        <v>163</v>
      </c>
      <c r="E158" s="49">
        <v>9341</v>
      </c>
      <c r="F158" s="14"/>
      <c r="G158"/>
      <c r="H158"/>
      <c r="I158" t="s">
        <v>250</v>
      </c>
      <c r="J158" s="61">
        <v>474</v>
      </c>
    </row>
    <row r="159" spans="1:10" hidden="1" x14ac:dyDescent="0.25">
      <c r="A159" s="53">
        <v>2025</v>
      </c>
      <c r="B159" s="23" t="s">
        <v>264</v>
      </c>
      <c r="C159" s="47" t="s">
        <v>101</v>
      </c>
      <c r="D159" s="48" t="s">
        <v>164</v>
      </c>
      <c r="E159" s="49">
        <v>15600</v>
      </c>
      <c r="F159" s="14"/>
      <c r="G159"/>
      <c r="H159"/>
      <c r="I159" t="s">
        <v>149</v>
      </c>
      <c r="J159" s="61">
        <v>978</v>
      </c>
    </row>
    <row r="160" spans="1:10" hidden="1" x14ac:dyDescent="0.25">
      <c r="A160" s="53">
        <v>2025</v>
      </c>
      <c r="B160" s="23" t="s">
        <v>264</v>
      </c>
      <c r="C160" s="47" t="s">
        <v>101</v>
      </c>
      <c r="D160" s="48" t="s">
        <v>165</v>
      </c>
      <c r="E160" s="49">
        <v>138</v>
      </c>
      <c r="F160" s="14"/>
      <c r="G160"/>
      <c r="H160"/>
      <c r="I160" t="s">
        <v>148</v>
      </c>
      <c r="J160" s="61">
        <v>313</v>
      </c>
    </row>
    <row r="161" spans="1:10" hidden="1" x14ac:dyDescent="0.25">
      <c r="A161" s="53">
        <v>2025</v>
      </c>
      <c r="B161" s="23" t="s">
        <v>264</v>
      </c>
      <c r="C161" s="47" t="s">
        <v>101</v>
      </c>
      <c r="D161" s="48" t="s">
        <v>166</v>
      </c>
      <c r="E161" s="49">
        <v>146</v>
      </c>
      <c r="F161" s="14"/>
      <c r="G161"/>
      <c r="H161"/>
      <c r="I161" t="s">
        <v>162</v>
      </c>
      <c r="J161" s="61">
        <v>49</v>
      </c>
    </row>
    <row r="162" spans="1:10" hidden="1" x14ac:dyDescent="0.25">
      <c r="A162" s="53">
        <v>2025</v>
      </c>
      <c r="B162" s="23" t="s">
        <v>264</v>
      </c>
      <c r="C162" s="47" t="s">
        <v>101</v>
      </c>
      <c r="D162" s="48" t="s">
        <v>167</v>
      </c>
      <c r="E162" s="49">
        <v>31</v>
      </c>
      <c r="F162" s="14"/>
      <c r="G162"/>
      <c r="H162"/>
      <c r="I162" t="s">
        <v>150</v>
      </c>
      <c r="J162" s="61">
        <v>1912</v>
      </c>
    </row>
    <row r="163" spans="1:10" hidden="1" x14ac:dyDescent="0.25">
      <c r="A163" s="53">
        <v>2025</v>
      </c>
      <c r="B163" s="23" t="s">
        <v>264</v>
      </c>
      <c r="C163" s="47" t="s">
        <v>101</v>
      </c>
      <c r="D163" s="48" t="s">
        <v>168</v>
      </c>
      <c r="E163" s="49">
        <v>153</v>
      </c>
      <c r="F163" s="14"/>
      <c r="G163"/>
      <c r="H163"/>
      <c r="I163" t="s">
        <v>151</v>
      </c>
      <c r="J163" s="61">
        <v>957</v>
      </c>
    </row>
    <row r="164" spans="1:10" hidden="1" x14ac:dyDescent="0.25">
      <c r="A164" s="53">
        <v>2025</v>
      </c>
      <c r="B164" s="23" t="s">
        <v>264</v>
      </c>
      <c r="C164" s="47" t="s">
        <v>101</v>
      </c>
      <c r="D164" s="48" t="s">
        <v>252</v>
      </c>
      <c r="E164" s="49">
        <v>103</v>
      </c>
      <c r="F164" s="14"/>
      <c r="G164"/>
      <c r="H164"/>
      <c r="I164" t="s">
        <v>152</v>
      </c>
      <c r="J164" s="61">
        <v>959</v>
      </c>
    </row>
    <row r="165" spans="1:10" hidden="1" x14ac:dyDescent="0.25">
      <c r="A165" s="53">
        <v>2025</v>
      </c>
      <c r="B165" s="23" t="s">
        <v>265</v>
      </c>
      <c r="C165" s="25" t="s">
        <v>91</v>
      </c>
      <c r="D165" s="23" t="s">
        <v>171</v>
      </c>
      <c r="E165" s="50">
        <v>105</v>
      </c>
      <c r="F165" s="14"/>
      <c r="G165"/>
      <c r="H165"/>
      <c r="I165" t="s">
        <v>153</v>
      </c>
      <c r="J165" s="61">
        <v>239</v>
      </c>
    </row>
    <row r="166" spans="1:10" hidden="1" x14ac:dyDescent="0.25">
      <c r="A166" s="53">
        <v>2025</v>
      </c>
      <c r="B166" s="23" t="s">
        <v>265</v>
      </c>
      <c r="C166" s="25" t="s">
        <v>91</v>
      </c>
      <c r="D166" s="23" t="s">
        <v>172</v>
      </c>
      <c r="E166" s="50">
        <v>66</v>
      </c>
      <c r="F166" s="14"/>
      <c r="G166"/>
      <c r="H166"/>
      <c r="I166" t="s">
        <v>251</v>
      </c>
      <c r="J166" s="61">
        <v>97</v>
      </c>
    </row>
    <row r="167" spans="1:10" hidden="1" x14ac:dyDescent="0.25">
      <c r="A167" s="53">
        <v>2025</v>
      </c>
      <c r="B167" s="23" t="s">
        <v>265</v>
      </c>
      <c r="C167" s="25" t="s">
        <v>91</v>
      </c>
      <c r="D167" s="23" t="s">
        <v>173</v>
      </c>
      <c r="E167" s="50">
        <v>44</v>
      </c>
      <c r="F167" s="14"/>
      <c r="G167"/>
      <c r="H167"/>
      <c r="I167" t="s">
        <v>163</v>
      </c>
      <c r="J167" s="61">
        <v>37162</v>
      </c>
    </row>
    <row r="168" spans="1:10" hidden="1" x14ac:dyDescent="0.25">
      <c r="A168" s="53">
        <v>2025</v>
      </c>
      <c r="B168" s="23" t="s">
        <v>265</v>
      </c>
      <c r="C168" s="25" t="s">
        <v>91</v>
      </c>
      <c r="D168" s="23" t="s">
        <v>174</v>
      </c>
      <c r="E168" s="50">
        <v>43</v>
      </c>
      <c r="F168" s="14"/>
      <c r="G168"/>
      <c r="H168"/>
      <c r="I168" t="s">
        <v>165</v>
      </c>
      <c r="J168" s="61">
        <v>618</v>
      </c>
    </row>
    <row r="169" spans="1:10" hidden="1" x14ac:dyDescent="0.25">
      <c r="A169" s="53">
        <v>2025</v>
      </c>
      <c r="B169" s="23" t="s">
        <v>265</v>
      </c>
      <c r="C169" s="25" t="s">
        <v>91</v>
      </c>
      <c r="D169" s="23" t="s">
        <v>175</v>
      </c>
      <c r="E169" s="50">
        <v>21</v>
      </c>
      <c r="F169" s="14"/>
      <c r="G169"/>
      <c r="H169"/>
      <c r="I169" t="s">
        <v>164</v>
      </c>
      <c r="J169" s="61">
        <v>69288</v>
      </c>
    </row>
    <row r="170" spans="1:10" hidden="1" x14ac:dyDescent="0.25">
      <c r="A170" s="53">
        <v>2025</v>
      </c>
      <c r="B170" s="23" t="s">
        <v>265</v>
      </c>
      <c r="C170" s="25" t="s">
        <v>91</v>
      </c>
      <c r="D170" s="23" t="s">
        <v>176</v>
      </c>
      <c r="E170" s="50">
        <v>41</v>
      </c>
      <c r="F170" s="14"/>
      <c r="G170"/>
      <c r="H170"/>
      <c r="I170" t="s">
        <v>166</v>
      </c>
      <c r="J170" s="61">
        <v>664</v>
      </c>
    </row>
    <row r="171" spans="1:10" hidden="1" x14ac:dyDescent="0.25">
      <c r="A171" s="53">
        <v>2025</v>
      </c>
      <c r="B171" s="23" t="s">
        <v>265</v>
      </c>
      <c r="C171" s="25" t="s">
        <v>91</v>
      </c>
      <c r="D171" s="23" t="s">
        <v>177</v>
      </c>
      <c r="E171" s="50">
        <v>45</v>
      </c>
      <c r="F171" s="14"/>
      <c r="G171"/>
      <c r="H171"/>
      <c r="I171" t="s">
        <v>167</v>
      </c>
      <c r="J171" s="61">
        <v>128</v>
      </c>
    </row>
    <row r="172" spans="1:10" hidden="1" x14ac:dyDescent="0.25">
      <c r="A172" s="53">
        <v>2025</v>
      </c>
      <c r="B172" s="23" t="s">
        <v>265</v>
      </c>
      <c r="C172" s="25" t="s">
        <v>91</v>
      </c>
      <c r="D172" s="23" t="s">
        <v>178</v>
      </c>
      <c r="E172" s="50">
        <v>2</v>
      </c>
      <c r="F172" s="14"/>
      <c r="G172"/>
      <c r="H172"/>
      <c r="I172" t="s">
        <v>168</v>
      </c>
      <c r="J172" s="61">
        <v>671</v>
      </c>
    </row>
    <row r="173" spans="1:10" hidden="1" x14ac:dyDescent="0.25">
      <c r="A173" s="53">
        <v>2025</v>
      </c>
      <c r="B173" s="23" t="s">
        <v>265</v>
      </c>
      <c r="C173" s="25" t="s">
        <v>91</v>
      </c>
      <c r="D173" s="23" t="s">
        <v>179</v>
      </c>
      <c r="E173" s="50">
        <v>1</v>
      </c>
      <c r="F173" s="14"/>
      <c r="G173"/>
      <c r="H173"/>
      <c r="I173" t="s">
        <v>252</v>
      </c>
      <c r="J173" s="61">
        <v>405</v>
      </c>
    </row>
    <row r="174" spans="1:10" hidden="1" x14ac:dyDescent="0.25">
      <c r="A174" s="53">
        <v>2025</v>
      </c>
      <c r="B174" s="23" t="s">
        <v>265</v>
      </c>
      <c r="C174" s="25" t="s">
        <v>91</v>
      </c>
      <c r="D174" s="23" t="s">
        <v>180</v>
      </c>
      <c r="E174" s="50">
        <v>1</v>
      </c>
      <c r="F174" s="14"/>
      <c r="G174"/>
      <c r="H174" t="s">
        <v>290</v>
      </c>
      <c r="I174"/>
      <c r="J174" s="61">
        <v>1038361</v>
      </c>
    </row>
    <row r="175" spans="1:10" hidden="1" x14ac:dyDescent="0.25">
      <c r="A175" s="53">
        <v>2025</v>
      </c>
      <c r="B175" s="23" t="s">
        <v>265</v>
      </c>
      <c r="C175" s="25" t="s">
        <v>91</v>
      </c>
      <c r="D175" s="23" t="s">
        <v>92</v>
      </c>
      <c r="E175" s="50">
        <v>467</v>
      </c>
      <c r="F175" s="14"/>
      <c r="G175" t="s">
        <v>287</v>
      </c>
      <c r="H175"/>
      <c r="I175"/>
      <c r="J175" s="61">
        <v>1134715</v>
      </c>
    </row>
    <row r="176" spans="1:10" hidden="1" x14ac:dyDescent="0.25">
      <c r="A176" s="53">
        <v>2025</v>
      </c>
      <c r="B176" s="23" t="s">
        <v>265</v>
      </c>
      <c r="C176" s="25" t="s">
        <v>91</v>
      </c>
      <c r="D176" s="23" t="s">
        <v>181</v>
      </c>
      <c r="E176" s="50">
        <v>7</v>
      </c>
      <c r="F176" s="14"/>
    </row>
    <row r="177" spans="1:6" hidden="1" x14ac:dyDescent="0.25">
      <c r="A177" s="53">
        <v>2025</v>
      </c>
      <c r="B177" s="23" t="s">
        <v>265</v>
      </c>
      <c r="C177" s="25" t="s">
        <v>91</v>
      </c>
      <c r="D177" s="23" t="s">
        <v>182</v>
      </c>
      <c r="E177" s="50">
        <v>1</v>
      </c>
      <c r="F177" s="14"/>
    </row>
    <row r="178" spans="1:6" hidden="1" x14ac:dyDescent="0.25">
      <c r="A178" s="53">
        <v>2025</v>
      </c>
      <c r="B178" s="23" t="s">
        <v>265</v>
      </c>
      <c r="C178" s="25" t="s">
        <v>91</v>
      </c>
      <c r="D178" s="23" t="s">
        <v>183</v>
      </c>
      <c r="E178" s="50">
        <v>1</v>
      </c>
      <c r="F178" s="14"/>
    </row>
    <row r="179" spans="1:6" hidden="1" x14ac:dyDescent="0.25">
      <c r="A179" s="53">
        <v>2025</v>
      </c>
      <c r="B179" s="23" t="s">
        <v>265</v>
      </c>
      <c r="C179" s="25" t="s">
        <v>91</v>
      </c>
      <c r="D179" s="23" t="s">
        <v>184</v>
      </c>
      <c r="E179" s="50">
        <v>83</v>
      </c>
      <c r="F179" s="14"/>
    </row>
    <row r="180" spans="1:6" hidden="1" x14ac:dyDescent="0.25">
      <c r="A180" s="53">
        <v>2025</v>
      </c>
      <c r="B180" s="23" t="s">
        <v>265</v>
      </c>
      <c r="C180" s="25" t="s">
        <v>91</v>
      </c>
      <c r="D180" s="23" t="s">
        <v>185</v>
      </c>
      <c r="E180" s="50">
        <v>410</v>
      </c>
      <c r="F180" s="14"/>
    </row>
    <row r="181" spans="1:6" hidden="1" x14ac:dyDescent="0.25">
      <c r="A181" s="53">
        <v>2025</v>
      </c>
      <c r="B181" s="23" t="s">
        <v>265</v>
      </c>
      <c r="C181" s="25" t="s">
        <v>91</v>
      </c>
      <c r="D181" s="23" t="s">
        <v>186</v>
      </c>
      <c r="E181" s="50">
        <v>68</v>
      </c>
      <c r="F181" s="14"/>
    </row>
    <row r="182" spans="1:6" hidden="1" x14ac:dyDescent="0.25">
      <c r="A182" s="53">
        <v>2025</v>
      </c>
      <c r="B182" s="23" t="s">
        <v>265</v>
      </c>
      <c r="C182" s="25" t="s">
        <v>91</v>
      </c>
      <c r="D182" s="23" t="s">
        <v>187</v>
      </c>
      <c r="E182" s="50">
        <v>33</v>
      </c>
      <c r="F182" s="14"/>
    </row>
    <row r="183" spans="1:6" hidden="1" x14ac:dyDescent="0.25">
      <c r="A183" s="53">
        <v>2025</v>
      </c>
      <c r="B183" s="23" t="s">
        <v>265</v>
      </c>
      <c r="C183" s="25" t="s">
        <v>91</v>
      </c>
      <c r="D183" s="23" t="s">
        <v>188</v>
      </c>
      <c r="E183" s="50">
        <v>65</v>
      </c>
      <c r="F183" s="14"/>
    </row>
    <row r="184" spans="1:6" hidden="1" x14ac:dyDescent="0.25">
      <c r="A184" s="53">
        <v>2025</v>
      </c>
      <c r="B184" s="23" t="s">
        <v>265</v>
      </c>
      <c r="C184" s="25" t="s">
        <v>91</v>
      </c>
      <c r="D184" s="23" t="s">
        <v>189</v>
      </c>
      <c r="E184" s="50">
        <v>7</v>
      </c>
      <c r="F184" s="14"/>
    </row>
    <row r="185" spans="1:6" hidden="1" x14ac:dyDescent="0.25">
      <c r="A185" s="53">
        <v>2025</v>
      </c>
      <c r="B185" s="23" t="s">
        <v>265</v>
      </c>
      <c r="C185" s="25" t="s">
        <v>91</v>
      </c>
      <c r="D185" s="23" t="s">
        <v>190</v>
      </c>
      <c r="E185" s="50">
        <v>38</v>
      </c>
      <c r="F185" s="14"/>
    </row>
    <row r="186" spans="1:6" hidden="1" x14ac:dyDescent="0.25">
      <c r="A186" s="53">
        <v>2025</v>
      </c>
      <c r="B186" s="23" t="s">
        <v>265</v>
      </c>
      <c r="C186" s="25" t="s">
        <v>91</v>
      </c>
      <c r="D186" s="23" t="s">
        <v>191</v>
      </c>
      <c r="E186" s="50">
        <v>11</v>
      </c>
      <c r="F186" s="14"/>
    </row>
    <row r="187" spans="1:6" hidden="1" x14ac:dyDescent="0.25">
      <c r="A187" s="53">
        <v>2025</v>
      </c>
      <c r="B187" s="23" t="s">
        <v>265</v>
      </c>
      <c r="C187" s="25" t="s">
        <v>91</v>
      </c>
      <c r="D187" s="23" t="s">
        <v>192</v>
      </c>
      <c r="E187" s="50">
        <v>2</v>
      </c>
      <c r="F187" s="14"/>
    </row>
    <row r="188" spans="1:6" hidden="1" x14ac:dyDescent="0.25">
      <c r="A188" s="53">
        <v>2025</v>
      </c>
      <c r="B188" s="23" t="s">
        <v>265</v>
      </c>
      <c r="C188" s="25" t="s">
        <v>91</v>
      </c>
      <c r="D188" s="23" t="s">
        <v>193</v>
      </c>
      <c r="E188" s="50">
        <v>1</v>
      </c>
      <c r="F188" s="14"/>
    </row>
    <row r="189" spans="1:6" hidden="1" x14ac:dyDescent="0.25">
      <c r="A189" s="53">
        <v>2025</v>
      </c>
      <c r="B189" s="23" t="s">
        <v>265</v>
      </c>
      <c r="C189" s="25" t="s">
        <v>91</v>
      </c>
      <c r="D189" s="23" t="s">
        <v>194</v>
      </c>
      <c r="E189" s="50">
        <v>411</v>
      </c>
      <c r="F189" s="14"/>
    </row>
    <row r="190" spans="1:6" hidden="1" x14ac:dyDescent="0.25">
      <c r="A190" s="53">
        <v>2025</v>
      </c>
      <c r="B190" s="23" t="s">
        <v>265</v>
      </c>
      <c r="C190" s="25" t="s">
        <v>91</v>
      </c>
      <c r="D190" s="23" t="s">
        <v>195</v>
      </c>
      <c r="E190" s="50">
        <v>5213</v>
      </c>
      <c r="F190" s="14"/>
    </row>
    <row r="191" spans="1:6" hidden="1" x14ac:dyDescent="0.25">
      <c r="A191" s="53">
        <v>2025</v>
      </c>
      <c r="B191" s="23" t="s">
        <v>265</v>
      </c>
      <c r="C191" s="25" t="s">
        <v>91</v>
      </c>
      <c r="D191" s="23" t="s">
        <v>196</v>
      </c>
      <c r="E191" s="50">
        <v>2</v>
      </c>
      <c r="F191" s="14"/>
    </row>
    <row r="192" spans="1:6" hidden="1" x14ac:dyDescent="0.25">
      <c r="A192" s="53">
        <v>2025</v>
      </c>
      <c r="B192" s="23" t="s">
        <v>265</v>
      </c>
      <c r="C192" s="25" t="s">
        <v>91</v>
      </c>
      <c r="D192" s="23" t="s">
        <v>197</v>
      </c>
      <c r="E192" s="50">
        <v>5</v>
      </c>
      <c r="F192" s="14"/>
    </row>
    <row r="193" spans="1:6" hidden="1" x14ac:dyDescent="0.25">
      <c r="A193" s="53">
        <v>2025</v>
      </c>
      <c r="B193" s="23" t="s">
        <v>265</v>
      </c>
      <c r="C193" s="25" t="s">
        <v>91</v>
      </c>
      <c r="D193" s="23" t="s">
        <v>93</v>
      </c>
      <c r="E193" s="50">
        <v>1197</v>
      </c>
      <c r="F193" s="14"/>
    </row>
    <row r="194" spans="1:6" hidden="1" x14ac:dyDescent="0.25">
      <c r="A194" s="53">
        <v>2025</v>
      </c>
      <c r="B194" s="23" t="s">
        <v>265</v>
      </c>
      <c r="C194" s="25" t="s">
        <v>91</v>
      </c>
      <c r="D194" s="23" t="s">
        <v>198</v>
      </c>
      <c r="E194" s="50">
        <v>43</v>
      </c>
      <c r="F194" s="14"/>
    </row>
    <row r="195" spans="1:6" hidden="1" x14ac:dyDescent="0.25">
      <c r="A195" s="53">
        <v>2025</v>
      </c>
      <c r="B195" s="23" t="s">
        <v>265</v>
      </c>
      <c r="C195" s="25" t="s">
        <v>91</v>
      </c>
      <c r="D195" s="23" t="s">
        <v>199</v>
      </c>
      <c r="E195" s="50">
        <v>32</v>
      </c>
      <c r="F195" s="14"/>
    </row>
    <row r="196" spans="1:6" hidden="1" x14ac:dyDescent="0.25">
      <c r="A196" s="53">
        <v>2025</v>
      </c>
      <c r="B196" s="23" t="s">
        <v>265</v>
      </c>
      <c r="C196" s="25" t="s">
        <v>91</v>
      </c>
      <c r="D196" s="23" t="s">
        <v>200</v>
      </c>
      <c r="E196" s="50">
        <v>7151</v>
      </c>
      <c r="F196" s="14"/>
    </row>
    <row r="197" spans="1:6" hidden="1" x14ac:dyDescent="0.25">
      <c r="A197" s="53">
        <v>2025</v>
      </c>
      <c r="B197" s="23" t="s">
        <v>265</v>
      </c>
      <c r="C197" s="25" t="s">
        <v>91</v>
      </c>
      <c r="D197" s="23" t="s">
        <v>201</v>
      </c>
      <c r="E197" s="50">
        <v>27</v>
      </c>
      <c r="F197" s="14"/>
    </row>
    <row r="198" spans="1:6" hidden="1" x14ac:dyDescent="0.25">
      <c r="A198" s="53">
        <v>2025</v>
      </c>
      <c r="B198" s="23" t="s">
        <v>265</v>
      </c>
      <c r="C198" s="25" t="s">
        <v>91</v>
      </c>
      <c r="D198" s="23" t="s">
        <v>94</v>
      </c>
      <c r="E198" s="50">
        <v>116</v>
      </c>
      <c r="F198" s="14"/>
    </row>
    <row r="199" spans="1:6" hidden="1" x14ac:dyDescent="0.25">
      <c r="A199" s="53">
        <v>2025</v>
      </c>
      <c r="B199" s="23" t="s">
        <v>265</v>
      </c>
      <c r="C199" s="25" t="s">
        <v>91</v>
      </c>
      <c r="D199" s="23" t="s">
        <v>95</v>
      </c>
      <c r="E199" s="50">
        <v>269</v>
      </c>
      <c r="F199" s="14"/>
    </row>
    <row r="200" spans="1:6" hidden="1" x14ac:dyDescent="0.25">
      <c r="A200" s="53">
        <v>2025</v>
      </c>
      <c r="B200" s="23" t="s">
        <v>265</v>
      </c>
      <c r="C200" s="25" t="s">
        <v>91</v>
      </c>
      <c r="D200" s="23" t="s">
        <v>202</v>
      </c>
      <c r="E200" s="50">
        <v>869</v>
      </c>
      <c r="F200" s="14"/>
    </row>
    <row r="201" spans="1:6" hidden="1" x14ac:dyDescent="0.25">
      <c r="A201" s="53">
        <v>2025</v>
      </c>
      <c r="B201" s="23" t="s">
        <v>265</v>
      </c>
      <c r="C201" s="25" t="s">
        <v>91</v>
      </c>
      <c r="D201" s="23" t="s">
        <v>203</v>
      </c>
      <c r="E201" s="50">
        <v>57</v>
      </c>
      <c r="F201" s="14"/>
    </row>
    <row r="202" spans="1:6" hidden="1" x14ac:dyDescent="0.25">
      <c r="A202" s="53">
        <v>2025</v>
      </c>
      <c r="B202" s="23" t="s">
        <v>265</v>
      </c>
      <c r="C202" s="25" t="s">
        <v>91</v>
      </c>
      <c r="D202" s="23" t="s">
        <v>204</v>
      </c>
      <c r="E202" s="50">
        <v>15</v>
      </c>
      <c r="F202" s="14"/>
    </row>
    <row r="203" spans="1:6" hidden="1" x14ac:dyDescent="0.25">
      <c r="A203" s="53">
        <v>2025</v>
      </c>
      <c r="B203" s="23" t="s">
        <v>265</v>
      </c>
      <c r="C203" s="25" t="s">
        <v>91</v>
      </c>
      <c r="D203" s="23" t="s">
        <v>96</v>
      </c>
      <c r="E203" s="50">
        <v>78</v>
      </c>
      <c r="F203" s="14"/>
    </row>
    <row r="204" spans="1:6" hidden="1" x14ac:dyDescent="0.25">
      <c r="A204" s="53">
        <v>2025</v>
      </c>
      <c r="B204" s="23" t="s">
        <v>265</v>
      </c>
      <c r="C204" s="25" t="s">
        <v>91</v>
      </c>
      <c r="D204" s="23" t="s">
        <v>205</v>
      </c>
      <c r="E204" s="50">
        <v>1</v>
      </c>
      <c r="F204" s="14"/>
    </row>
    <row r="205" spans="1:6" hidden="1" x14ac:dyDescent="0.25">
      <c r="A205" s="53">
        <v>2025</v>
      </c>
      <c r="B205" s="23" t="s">
        <v>265</v>
      </c>
      <c r="C205" s="25" t="s">
        <v>91</v>
      </c>
      <c r="D205" s="23" t="s">
        <v>206</v>
      </c>
      <c r="E205" s="50">
        <v>58</v>
      </c>
      <c r="F205" s="14"/>
    </row>
    <row r="206" spans="1:6" hidden="1" x14ac:dyDescent="0.25">
      <c r="A206" s="53">
        <v>2025</v>
      </c>
      <c r="B206" s="23" t="s">
        <v>265</v>
      </c>
      <c r="C206" s="25" t="s">
        <v>91</v>
      </c>
      <c r="D206" s="23" t="s">
        <v>207</v>
      </c>
      <c r="E206" s="50">
        <v>1</v>
      </c>
      <c r="F206" s="14"/>
    </row>
    <row r="207" spans="1:6" hidden="1" x14ac:dyDescent="0.25">
      <c r="A207" s="53">
        <v>2025</v>
      </c>
      <c r="B207" s="23" t="s">
        <v>265</v>
      </c>
      <c r="C207" s="25" t="s">
        <v>91</v>
      </c>
      <c r="D207" s="23" t="s">
        <v>97</v>
      </c>
      <c r="E207" s="50">
        <v>99</v>
      </c>
      <c r="F207" s="14"/>
    </row>
    <row r="208" spans="1:6" hidden="1" x14ac:dyDescent="0.25">
      <c r="A208" s="53">
        <v>2025</v>
      </c>
      <c r="B208" s="23" t="s">
        <v>265</v>
      </c>
      <c r="C208" s="25" t="s">
        <v>91</v>
      </c>
      <c r="D208" s="23" t="s">
        <v>98</v>
      </c>
      <c r="E208" s="50">
        <v>6172</v>
      </c>
      <c r="F208" s="14"/>
    </row>
    <row r="209" spans="1:6" hidden="1" x14ac:dyDescent="0.25">
      <c r="A209" s="53">
        <v>2025</v>
      </c>
      <c r="B209" s="23" t="s">
        <v>265</v>
      </c>
      <c r="C209" s="25" t="s">
        <v>91</v>
      </c>
      <c r="D209" s="23" t="s">
        <v>99</v>
      </c>
      <c r="E209" s="50">
        <v>311</v>
      </c>
      <c r="F209" s="14"/>
    </row>
    <row r="210" spans="1:6" hidden="1" x14ac:dyDescent="0.25">
      <c r="A210" s="53">
        <v>2025</v>
      </c>
      <c r="B210" s="23" t="s">
        <v>265</v>
      </c>
      <c r="C210" s="25" t="s">
        <v>91</v>
      </c>
      <c r="D210" s="23" t="s">
        <v>208</v>
      </c>
      <c r="E210" s="50">
        <v>1</v>
      </c>
      <c r="F210" s="14"/>
    </row>
    <row r="211" spans="1:6" hidden="1" x14ac:dyDescent="0.25">
      <c r="A211" s="53">
        <v>2025</v>
      </c>
      <c r="B211" s="23" t="s">
        <v>265</v>
      </c>
      <c r="C211" s="25" t="s">
        <v>91</v>
      </c>
      <c r="D211" s="23" t="s">
        <v>209</v>
      </c>
      <c r="E211" s="50">
        <v>3</v>
      </c>
      <c r="F211" s="14"/>
    </row>
    <row r="212" spans="1:6" hidden="1" x14ac:dyDescent="0.25">
      <c r="A212" s="53">
        <v>2025</v>
      </c>
      <c r="B212" s="23" t="s">
        <v>265</v>
      </c>
      <c r="C212" s="25" t="s">
        <v>91</v>
      </c>
      <c r="D212" s="23" t="s">
        <v>210</v>
      </c>
      <c r="E212" s="50">
        <v>66</v>
      </c>
      <c r="F212" s="14"/>
    </row>
    <row r="213" spans="1:6" hidden="1" x14ac:dyDescent="0.25">
      <c r="A213" s="53">
        <v>2025</v>
      </c>
      <c r="B213" s="23" t="s">
        <v>265</v>
      </c>
      <c r="C213" s="25" t="s">
        <v>91</v>
      </c>
      <c r="D213" s="23" t="s">
        <v>211</v>
      </c>
      <c r="E213" s="50">
        <v>60</v>
      </c>
      <c r="F213" s="14"/>
    </row>
    <row r="214" spans="1:6" hidden="1" x14ac:dyDescent="0.25">
      <c r="A214" s="53">
        <v>2025</v>
      </c>
      <c r="B214" s="23" t="s">
        <v>265</v>
      </c>
      <c r="C214" s="25" t="s">
        <v>91</v>
      </c>
      <c r="D214" s="23" t="s">
        <v>100</v>
      </c>
      <c r="E214" s="50">
        <v>29</v>
      </c>
      <c r="F214" s="14"/>
    </row>
    <row r="215" spans="1:6" hidden="1" x14ac:dyDescent="0.25">
      <c r="A215" s="53">
        <v>2025</v>
      </c>
      <c r="B215" s="23" t="s">
        <v>265</v>
      </c>
      <c r="C215" s="25" t="s">
        <v>91</v>
      </c>
      <c r="D215" s="23" t="s">
        <v>212</v>
      </c>
      <c r="E215" s="50">
        <v>66</v>
      </c>
      <c r="F215" s="14"/>
    </row>
    <row r="216" spans="1:6" hidden="1" x14ac:dyDescent="0.25">
      <c r="A216" s="53">
        <v>2025</v>
      </c>
      <c r="B216" s="23" t="s">
        <v>265</v>
      </c>
      <c r="C216" s="25" t="s">
        <v>91</v>
      </c>
      <c r="D216" s="23" t="s">
        <v>213</v>
      </c>
      <c r="E216" s="50">
        <v>58</v>
      </c>
      <c r="F216" s="14"/>
    </row>
    <row r="217" spans="1:6" hidden="1" x14ac:dyDescent="0.25">
      <c r="A217" s="53">
        <v>2025</v>
      </c>
      <c r="B217" s="23" t="s">
        <v>265</v>
      </c>
      <c r="C217" s="25" t="s">
        <v>91</v>
      </c>
      <c r="D217" s="23" t="s">
        <v>214</v>
      </c>
      <c r="E217" s="50">
        <v>27</v>
      </c>
      <c r="F217" s="14"/>
    </row>
    <row r="218" spans="1:6" hidden="1" x14ac:dyDescent="0.25">
      <c r="A218" s="53">
        <v>2025</v>
      </c>
      <c r="B218" s="23" t="s">
        <v>265</v>
      </c>
      <c r="C218" s="25" t="s">
        <v>101</v>
      </c>
      <c r="D218" s="23" t="s">
        <v>263</v>
      </c>
      <c r="E218" s="50">
        <v>1</v>
      </c>
      <c r="F218" s="14"/>
    </row>
    <row r="219" spans="1:6" hidden="1" x14ac:dyDescent="0.25">
      <c r="A219" s="53">
        <v>2025</v>
      </c>
      <c r="B219" s="23" t="s">
        <v>265</v>
      </c>
      <c r="C219" s="25" t="s">
        <v>101</v>
      </c>
      <c r="D219" s="23" t="s">
        <v>102</v>
      </c>
      <c r="E219" s="50">
        <v>150268</v>
      </c>
      <c r="F219" s="14"/>
    </row>
    <row r="220" spans="1:6" hidden="1" x14ac:dyDescent="0.25">
      <c r="A220" s="53">
        <v>2025</v>
      </c>
      <c r="B220" s="23" t="s">
        <v>265</v>
      </c>
      <c r="C220" s="25" t="s">
        <v>101</v>
      </c>
      <c r="D220" s="23" t="s">
        <v>215</v>
      </c>
      <c r="E220" s="50">
        <v>71</v>
      </c>
      <c r="F220" s="14"/>
    </row>
    <row r="221" spans="1:6" hidden="1" x14ac:dyDescent="0.25">
      <c r="A221" s="53">
        <v>2025</v>
      </c>
      <c r="B221" s="23" t="s">
        <v>265</v>
      </c>
      <c r="C221" s="25" t="s">
        <v>101</v>
      </c>
      <c r="D221" s="23" t="s">
        <v>103</v>
      </c>
      <c r="E221" s="50">
        <v>1089</v>
      </c>
      <c r="F221" s="14"/>
    </row>
    <row r="222" spans="1:6" hidden="1" x14ac:dyDescent="0.25">
      <c r="A222" s="53">
        <v>2025</v>
      </c>
      <c r="B222" s="23" t="s">
        <v>265</v>
      </c>
      <c r="C222" s="25" t="s">
        <v>101</v>
      </c>
      <c r="D222" s="23" t="s">
        <v>216</v>
      </c>
      <c r="E222" s="50">
        <v>42</v>
      </c>
      <c r="F222" s="14"/>
    </row>
    <row r="223" spans="1:6" hidden="1" x14ac:dyDescent="0.25">
      <c r="A223" s="53">
        <v>2025</v>
      </c>
      <c r="B223" s="23" t="s">
        <v>265</v>
      </c>
      <c r="C223" s="25" t="s">
        <v>101</v>
      </c>
      <c r="D223" s="23" t="s">
        <v>104</v>
      </c>
      <c r="E223" s="50">
        <v>48</v>
      </c>
      <c r="F223" s="14"/>
    </row>
    <row r="224" spans="1:6" hidden="1" x14ac:dyDescent="0.25">
      <c r="A224" s="53">
        <v>2025</v>
      </c>
      <c r="B224" s="23" t="s">
        <v>265</v>
      </c>
      <c r="C224" s="25" t="s">
        <v>101</v>
      </c>
      <c r="D224" s="23" t="s">
        <v>105</v>
      </c>
      <c r="E224" s="50">
        <v>8</v>
      </c>
      <c r="F224" s="14"/>
    </row>
    <row r="225" spans="1:6" hidden="1" x14ac:dyDescent="0.25">
      <c r="A225" s="53">
        <v>2025</v>
      </c>
      <c r="B225" s="23" t="s">
        <v>265</v>
      </c>
      <c r="C225" s="25" t="s">
        <v>101</v>
      </c>
      <c r="D225" s="23" t="s">
        <v>106</v>
      </c>
      <c r="E225" s="50">
        <v>144</v>
      </c>
      <c r="F225" s="14"/>
    </row>
    <row r="226" spans="1:6" hidden="1" x14ac:dyDescent="0.25">
      <c r="A226" s="53">
        <v>2025</v>
      </c>
      <c r="B226" s="23" t="s">
        <v>265</v>
      </c>
      <c r="C226" s="25" t="s">
        <v>101</v>
      </c>
      <c r="D226" s="23" t="s">
        <v>107</v>
      </c>
      <c r="E226" s="50">
        <v>148</v>
      </c>
      <c r="F226" s="14"/>
    </row>
    <row r="227" spans="1:6" hidden="1" x14ac:dyDescent="0.25">
      <c r="A227" s="53">
        <v>2025</v>
      </c>
      <c r="B227" s="23" t="s">
        <v>265</v>
      </c>
      <c r="C227" s="25" t="s">
        <v>101</v>
      </c>
      <c r="D227" s="23" t="s">
        <v>108</v>
      </c>
      <c r="E227" s="50">
        <v>271</v>
      </c>
      <c r="F227" s="14"/>
    </row>
    <row r="228" spans="1:6" hidden="1" x14ac:dyDescent="0.25">
      <c r="A228" s="53">
        <v>2025</v>
      </c>
      <c r="B228" s="23" t="s">
        <v>265</v>
      </c>
      <c r="C228" s="25" t="s">
        <v>101</v>
      </c>
      <c r="D228" s="23" t="s">
        <v>109</v>
      </c>
      <c r="E228" s="50">
        <v>12</v>
      </c>
      <c r="F228" s="14"/>
    </row>
    <row r="229" spans="1:6" hidden="1" x14ac:dyDescent="0.25">
      <c r="A229" s="53">
        <v>2025</v>
      </c>
      <c r="B229" s="23" t="s">
        <v>265</v>
      </c>
      <c r="C229" s="25" t="s">
        <v>101</v>
      </c>
      <c r="D229" s="23" t="s">
        <v>217</v>
      </c>
      <c r="E229" s="50">
        <v>68</v>
      </c>
      <c r="F229" s="14"/>
    </row>
    <row r="230" spans="1:6" hidden="1" x14ac:dyDescent="0.25">
      <c r="A230" s="53">
        <v>2025</v>
      </c>
      <c r="B230" s="23" t="s">
        <v>265</v>
      </c>
      <c r="C230" s="25" t="s">
        <v>101</v>
      </c>
      <c r="D230" s="23" t="s">
        <v>110</v>
      </c>
      <c r="E230" s="50">
        <v>13</v>
      </c>
      <c r="F230" s="14"/>
    </row>
    <row r="231" spans="1:6" hidden="1" x14ac:dyDescent="0.25">
      <c r="A231" s="53">
        <v>2025</v>
      </c>
      <c r="B231" s="23" t="s">
        <v>265</v>
      </c>
      <c r="C231" s="25" t="s">
        <v>101</v>
      </c>
      <c r="D231" s="23" t="s">
        <v>218</v>
      </c>
      <c r="E231" s="50">
        <v>1</v>
      </c>
      <c r="F231" s="14"/>
    </row>
    <row r="232" spans="1:6" hidden="1" x14ac:dyDescent="0.25">
      <c r="A232" s="53">
        <v>2025</v>
      </c>
      <c r="B232" s="23" t="s">
        <v>265</v>
      </c>
      <c r="C232" s="25" t="s">
        <v>101</v>
      </c>
      <c r="D232" s="23" t="s">
        <v>219</v>
      </c>
      <c r="E232" s="50">
        <v>1</v>
      </c>
      <c r="F232" s="14"/>
    </row>
    <row r="233" spans="1:6" hidden="1" x14ac:dyDescent="0.25">
      <c r="A233" s="53">
        <v>2025</v>
      </c>
      <c r="B233" s="23" t="s">
        <v>265</v>
      </c>
      <c r="C233" s="25" t="s">
        <v>101</v>
      </c>
      <c r="D233" s="23" t="s">
        <v>220</v>
      </c>
      <c r="E233" s="50">
        <v>4</v>
      </c>
      <c r="F233" s="14"/>
    </row>
    <row r="234" spans="1:6" hidden="1" x14ac:dyDescent="0.25">
      <c r="A234" s="53">
        <v>2025</v>
      </c>
      <c r="B234" s="23" t="s">
        <v>265</v>
      </c>
      <c r="C234" s="25" t="s">
        <v>101</v>
      </c>
      <c r="D234" s="23" t="s">
        <v>221</v>
      </c>
      <c r="E234" s="50">
        <v>1</v>
      </c>
      <c r="F234" s="14"/>
    </row>
    <row r="235" spans="1:6" hidden="1" x14ac:dyDescent="0.25">
      <c r="A235" s="53">
        <v>2025</v>
      </c>
      <c r="B235" s="23" t="s">
        <v>265</v>
      </c>
      <c r="C235" s="25" t="s">
        <v>101</v>
      </c>
      <c r="D235" s="23" t="s">
        <v>222</v>
      </c>
      <c r="E235" s="50">
        <v>5</v>
      </c>
      <c r="F235" s="14"/>
    </row>
    <row r="236" spans="1:6" hidden="1" x14ac:dyDescent="0.25">
      <c r="A236" s="53">
        <v>2025</v>
      </c>
      <c r="B236" s="23" t="s">
        <v>265</v>
      </c>
      <c r="C236" s="25" t="s">
        <v>101</v>
      </c>
      <c r="D236" s="23" t="s">
        <v>111</v>
      </c>
      <c r="E236" s="50">
        <v>6</v>
      </c>
      <c r="F236" s="14"/>
    </row>
    <row r="237" spans="1:6" hidden="1" x14ac:dyDescent="0.25">
      <c r="A237" s="53">
        <v>2025</v>
      </c>
      <c r="B237" s="23" t="s">
        <v>265</v>
      </c>
      <c r="C237" s="25" t="s">
        <v>101</v>
      </c>
      <c r="D237" s="23" t="s">
        <v>112</v>
      </c>
      <c r="E237" s="50">
        <v>41</v>
      </c>
      <c r="F237" s="14"/>
    </row>
    <row r="238" spans="1:6" hidden="1" x14ac:dyDescent="0.25">
      <c r="A238" s="53">
        <v>2025</v>
      </c>
      <c r="B238" s="23" t="s">
        <v>265</v>
      </c>
      <c r="C238" s="25" t="s">
        <v>101</v>
      </c>
      <c r="D238" s="23" t="s">
        <v>113</v>
      </c>
      <c r="E238" s="50">
        <v>37</v>
      </c>
      <c r="F238" s="14"/>
    </row>
    <row r="239" spans="1:6" hidden="1" x14ac:dyDescent="0.25">
      <c r="A239" s="53">
        <v>2025</v>
      </c>
      <c r="B239" s="23" t="s">
        <v>265</v>
      </c>
      <c r="C239" s="25" t="s">
        <v>101</v>
      </c>
      <c r="D239" s="23" t="s">
        <v>223</v>
      </c>
      <c r="E239" s="50">
        <v>24</v>
      </c>
      <c r="F239" s="14"/>
    </row>
    <row r="240" spans="1:6" hidden="1" x14ac:dyDescent="0.25">
      <c r="A240" s="53">
        <v>2025</v>
      </c>
      <c r="B240" s="23" t="s">
        <v>265</v>
      </c>
      <c r="C240" s="25" t="s">
        <v>101</v>
      </c>
      <c r="D240" s="23" t="s">
        <v>114</v>
      </c>
      <c r="E240" s="50">
        <v>38</v>
      </c>
      <c r="F240" s="14"/>
    </row>
    <row r="241" spans="1:6" hidden="1" x14ac:dyDescent="0.25">
      <c r="A241" s="53">
        <v>2025</v>
      </c>
      <c r="B241" s="23" t="s">
        <v>265</v>
      </c>
      <c r="C241" s="25" t="s">
        <v>101</v>
      </c>
      <c r="D241" s="23" t="s">
        <v>115</v>
      </c>
      <c r="E241" s="50">
        <v>340</v>
      </c>
      <c r="F241" s="14"/>
    </row>
    <row r="242" spans="1:6" hidden="1" x14ac:dyDescent="0.25">
      <c r="A242" s="53">
        <v>2025</v>
      </c>
      <c r="B242" s="23" t="s">
        <v>265</v>
      </c>
      <c r="C242" s="25" t="s">
        <v>101</v>
      </c>
      <c r="D242" s="23" t="s">
        <v>224</v>
      </c>
      <c r="E242" s="50">
        <v>29</v>
      </c>
      <c r="F242" s="14"/>
    </row>
    <row r="243" spans="1:6" hidden="1" x14ac:dyDescent="0.25">
      <c r="A243" s="53">
        <v>2025</v>
      </c>
      <c r="B243" s="23" t="s">
        <v>265</v>
      </c>
      <c r="C243" s="25" t="s">
        <v>101</v>
      </c>
      <c r="D243" s="23" t="s">
        <v>116</v>
      </c>
      <c r="E243" s="50">
        <v>55</v>
      </c>
      <c r="F243" s="14"/>
    </row>
    <row r="244" spans="1:6" hidden="1" x14ac:dyDescent="0.25">
      <c r="A244" s="53">
        <v>2025</v>
      </c>
      <c r="B244" s="23" t="s">
        <v>265</v>
      </c>
      <c r="C244" s="25" t="s">
        <v>101</v>
      </c>
      <c r="D244" s="23" t="s">
        <v>117</v>
      </c>
      <c r="E244" s="50">
        <v>8340</v>
      </c>
      <c r="F244" s="14"/>
    </row>
    <row r="245" spans="1:6" hidden="1" x14ac:dyDescent="0.25">
      <c r="A245" s="53">
        <v>2025</v>
      </c>
      <c r="B245" s="23" t="s">
        <v>265</v>
      </c>
      <c r="C245" s="25" t="s">
        <v>101</v>
      </c>
      <c r="D245" s="23" t="s">
        <v>118</v>
      </c>
      <c r="E245" s="50">
        <v>112</v>
      </c>
      <c r="F245" s="14"/>
    </row>
    <row r="246" spans="1:6" hidden="1" x14ac:dyDescent="0.25">
      <c r="A246" s="53">
        <v>2025</v>
      </c>
      <c r="B246" s="23" t="s">
        <v>265</v>
      </c>
      <c r="C246" s="25" t="s">
        <v>101</v>
      </c>
      <c r="D246" s="23" t="s">
        <v>225</v>
      </c>
      <c r="E246" s="50">
        <v>14</v>
      </c>
      <c r="F246" s="14"/>
    </row>
    <row r="247" spans="1:6" hidden="1" x14ac:dyDescent="0.25">
      <c r="A247" s="53">
        <v>2025</v>
      </c>
      <c r="B247" s="23" t="s">
        <v>265</v>
      </c>
      <c r="C247" s="25" t="s">
        <v>101</v>
      </c>
      <c r="D247" s="23" t="s">
        <v>226</v>
      </c>
      <c r="E247" s="50">
        <v>1</v>
      </c>
      <c r="F247" s="14"/>
    </row>
    <row r="248" spans="1:6" hidden="1" x14ac:dyDescent="0.25">
      <c r="A248" s="53">
        <v>2025</v>
      </c>
      <c r="B248" s="23" t="s">
        <v>265</v>
      </c>
      <c r="C248" s="25" t="s">
        <v>101</v>
      </c>
      <c r="D248" s="23" t="s">
        <v>119</v>
      </c>
      <c r="E248" s="50">
        <v>686</v>
      </c>
      <c r="F248" s="14"/>
    </row>
    <row r="249" spans="1:6" hidden="1" x14ac:dyDescent="0.25">
      <c r="A249" s="53">
        <v>2025</v>
      </c>
      <c r="B249" s="23" t="s">
        <v>265</v>
      </c>
      <c r="C249" s="25" t="s">
        <v>101</v>
      </c>
      <c r="D249" s="23" t="s">
        <v>227</v>
      </c>
      <c r="E249" s="50">
        <v>14</v>
      </c>
      <c r="F249" s="14"/>
    </row>
    <row r="250" spans="1:6" hidden="1" x14ac:dyDescent="0.25">
      <c r="A250" s="53">
        <v>2025</v>
      </c>
      <c r="B250" s="23" t="s">
        <v>265</v>
      </c>
      <c r="C250" s="25" t="s">
        <v>101</v>
      </c>
      <c r="D250" s="23" t="s">
        <v>228</v>
      </c>
      <c r="E250" s="50">
        <v>53</v>
      </c>
      <c r="F250" s="14"/>
    </row>
    <row r="251" spans="1:6" hidden="1" x14ac:dyDescent="0.25">
      <c r="A251" s="53">
        <v>2025</v>
      </c>
      <c r="B251" s="23" t="s">
        <v>265</v>
      </c>
      <c r="C251" s="25" t="s">
        <v>101</v>
      </c>
      <c r="D251" s="23" t="s">
        <v>120</v>
      </c>
      <c r="E251" s="50">
        <v>91</v>
      </c>
      <c r="F251" s="14"/>
    </row>
    <row r="252" spans="1:6" hidden="1" x14ac:dyDescent="0.25">
      <c r="A252" s="53">
        <v>2025</v>
      </c>
      <c r="B252" s="23" t="s">
        <v>265</v>
      </c>
      <c r="C252" s="25" t="s">
        <v>101</v>
      </c>
      <c r="D252" s="23" t="s">
        <v>229</v>
      </c>
      <c r="E252" s="50">
        <v>31</v>
      </c>
      <c r="F252" s="14"/>
    </row>
    <row r="253" spans="1:6" hidden="1" x14ac:dyDescent="0.25">
      <c r="A253" s="53">
        <v>2025</v>
      </c>
      <c r="B253" s="23" t="s">
        <v>265</v>
      </c>
      <c r="C253" s="25" t="s">
        <v>101</v>
      </c>
      <c r="D253" s="23" t="s">
        <v>121</v>
      </c>
      <c r="E253" s="50">
        <v>142</v>
      </c>
      <c r="F253" s="14"/>
    </row>
    <row r="254" spans="1:6" hidden="1" x14ac:dyDescent="0.25">
      <c r="A254" s="53">
        <v>2025</v>
      </c>
      <c r="B254" s="23" t="s">
        <v>265</v>
      </c>
      <c r="C254" s="25" t="s">
        <v>101</v>
      </c>
      <c r="D254" s="23" t="s">
        <v>230</v>
      </c>
      <c r="E254" s="50">
        <v>2</v>
      </c>
      <c r="F254" s="14"/>
    </row>
    <row r="255" spans="1:6" hidden="1" x14ac:dyDescent="0.25">
      <c r="A255" s="53">
        <v>2025</v>
      </c>
      <c r="B255" s="23" t="s">
        <v>265</v>
      </c>
      <c r="C255" s="25" t="s">
        <v>101</v>
      </c>
      <c r="D255" s="23" t="s">
        <v>122</v>
      </c>
      <c r="E255" s="50">
        <v>146</v>
      </c>
      <c r="F255" s="14"/>
    </row>
    <row r="256" spans="1:6" hidden="1" x14ac:dyDescent="0.25">
      <c r="A256" s="53">
        <v>2025</v>
      </c>
      <c r="B256" s="23" t="s">
        <v>265</v>
      </c>
      <c r="C256" s="25" t="s">
        <v>101</v>
      </c>
      <c r="D256" s="23" t="s">
        <v>231</v>
      </c>
      <c r="E256" s="50">
        <v>174</v>
      </c>
      <c r="F256" s="14"/>
    </row>
    <row r="257" spans="1:6" hidden="1" x14ac:dyDescent="0.25">
      <c r="A257" s="53">
        <v>2025</v>
      </c>
      <c r="B257" s="23" t="s">
        <v>265</v>
      </c>
      <c r="C257" s="25" t="s">
        <v>101</v>
      </c>
      <c r="D257" s="23" t="s">
        <v>232</v>
      </c>
      <c r="E257" s="50">
        <v>43</v>
      </c>
      <c r="F257" s="14"/>
    </row>
    <row r="258" spans="1:6" hidden="1" x14ac:dyDescent="0.25">
      <c r="A258" s="53">
        <v>2025</v>
      </c>
      <c r="B258" s="23" t="s">
        <v>265</v>
      </c>
      <c r="C258" s="25" t="s">
        <v>101</v>
      </c>
      <c r="D258" s="23" t="s">
        <v>123</v>
      </c>
      <c r="E258" s="50">
        <v>23</v>
      </c>
      <c r="F258" s="14"/>
    </row>
    <row r="259" spans="1:6" hidden="1" x14ac:dyDescent="0.25">
      <c r="A259" s="53">
        <v>2025</v>
      </c>
      <c r="B259" s="23" t="s">
        <v>265</v>
      </c>
      <c r="C259" s="25" t="s">
        <v>101</v>
      </c>
      <c r="D259" s="23" t="s">
        <v>233</v>
      </c>
      <c r="E259" s="50">
        <v>11</v>
      </c>
      <c r="F259" s="14"/>
    </row>
    <row r="260" spans="1:6" hidden="1" x14ac:dyDescent="0.25">
      <c r="A260" s="53">
        <v>2025</v>
      </c>
      <c r="B260" s="23" t="s">
        <v>265</v>
      </c>
      <c r="C260" s="25" t="s">
        <v>101</v>
      </c>
      <c r="D260" s="23" t="s">
        <v>124</v>
      </c>
      <c r="E260" s="50">
        <v>280</v>
      </c>
      <c r="F260" s="14"/>
    </row>
    <row r="261" spans="1:6" hidden="1" x14ac:dyDescent="0.25">
      <c r="A261" s="53">
        <v>2025</v>
      </c>
      <c r="B261" s="23" t="s">
        <v>265</v>
      </c>
      <c r="C261" s="25" t="s">
        <v>101</v>
      </c>
      <c r="D261" s="23" t="s">
        <v>234</v>
      </c>
      <c r="E261" s="50">
        <v>8</v>
      </c>
      <c r="F261" s="14"/>
    </row>
    <row r="262" spans="1:6" hidden="1" x14ac:dyDescent="0.25">
      <c r="A262" s="53">
        <v>2025</v>
      </c>
      <c r="B262" s="23" t="s">
        <v>265</v>
      </c>
      <c r="C262" s="25" t="s">
        <v>101</v>
      </c>
      <c r="D262" s="23" t="s">
        <v>125</v>
      </c>
      <c r="E262" s="50">
        <v>46</v>
      </c>
      <c r="F262" s="14"/>
    </row>
    <row r="263" spans="1:6" hidden="1" x14ac:dyDescent="0.25">
      <c r="A263" s="53">
        <v>2025</v>
      </c>
      <c r="B263" s="23" t="s">
        <v>265</v>
      </c>
      <c r="C263" s="25" t="s">
        <v>101</v>
      </c>
      <c r="D263" s="23" t="s">
        <v>126</v>
      </c>
      <c r="E263" s="50">
        <v>768</v>
      </c>
      <c r="F263" s="14"/>
    </row>
    <row r="264" spans="1:6" hidden="1" x14ac:dyDescent="0.25">
      <c r="A264" s="53">
        <v>2025</v>
      </c>
      <c r="B264" s="23" t="s">
        <v>265</v>
      </c>
      <c r="C264" s="25" t="s">
        <v>101</v>
      </c>
      <c r="D264" s="23" t="s">
        <v>127</v>
      </c>
      <c r="E264" s="50">
        <v>997</v>
      </c>
      <c r="F264" s="14"/>
    </row>
    <row r="265" spans="1:6" hidden="1" x14ac:dyDescent="0.25">
      <c r="A265" s="53">
        <v>2025</v>
      </c>
      <c r="B265" s="23" t="s">
        <v>265</v>
      </c>
      <c r="C265" s="25" t="s">
        <v>101</v>
      </c>
      <c r="D265" s="23" t="s">
        <v>235</v>
      </c>
      <c r="E265" s="50">
        <v>40</v>
      </c>
      <c r="F265" s="14"/>
    </row>
    <row r="266" spans="1:6" hidden="1" x14ac:dyDescent="0.25">
      <c r="A266" s="53">
        <v>2025</v>
      </c>
      <c r="B266" s="23" t="s">
        <v>265</v>
      </c>
      <c r="C266" s="25" t="s">
        <v>101</v>
      </c>
      <c r="D266" s="23" t="s">
        <v>236</v>
      </c>
      <c r="E266" s="50">
        <v>2</v>
      </c>
      <c r="F266" s="14"/>
    </row>
    <row r="267" spans="1:6" hidden="1" x14ac:dyDescent="0.25">
      <c r="A267" s="53">
        <v>2025</v>
      </c>
      <c r="B267" s="23" t="s">
        <v>265</v>
      </c>
      <c r="C267" s="25" t="s">
        <v>101</v>
      </c>
      <c r="D267" s="23" t="s">
        <v>237</v>
      </c>
      <c r="E267" s="50">
        <v>12</v>
      </c>
      <c r="F267" s="14"/>
    </row>
    <row r="268" spans="1:6" hidden="1" x14ac:dyDescent="0.25">
      <c r="A268" s="53">
        <v>2025</v>
      </c>
      <c r="B268" s="23" t="s">
        <v>265</v>
      </c>
      <c r="C268" s="25" t="s">
        <v>101</v>
      </c>
      <c r="D268" s="23" t="s">
        <v>238</v>
      </c>
      <c r="E268" s="50">
        <v>4</v>
      </c>
      <c r="F268" s="14"/>
    </row>
    <row r="269" spans="1:6" hidden="1" x14ac:dyDescent="0.25">
      <c r="A269" s="53">
        <v>2025</v>
      </c>
      <c r="B269" s="23" t="s">
        <v>265</v>
      </c>
      <c r="C269" s="25" t="s">
        <v>101</v>
      </c>
      <c r="D269" s="23" t="s">
        <v>239</v>
      </c>
      <c r="E269" s="50">
        <v>15</v>
      </c>
      <c r="F269" s="14"/>
    </row>
    <row r="270" spans="1:6" hidden="1" x14ac:dyDescent="0.25">
      <c r="A270" s="53">
        <v>2025</v>
      </c>
      <c r="B270" s="23" t="s">
        <v>265</v>
      </c>
      <c r="C270" s="25" t="s">
        <v>101</v>
      </c>
      <c r="D270" s="23" t="s">
        <v>240</v>
      </c>
      <c r="E270" s="50">
        <v>6</v>
      </c>
      <c r="F270" s="14"/>
    </row>
    <row r="271" spans="1:6" hidden="1" x14ac:dyDescent="0.25">
      <c r="A271" s="53">
        <v>2025</v>
      </c>
      <c r="B271" s="23" t="s">
        <v>265</v>
      </c>
      <c r="C271" s="25" t="s">
        <v>101</v>
      </c>
      <c r="D271" s="23" t="s">
        <v>241</v>
      </c>
      <c r="E271" s="50">
        <v>15</v>
      </c>
      <c r="F271" s="14"/>
    </row>
    <row r="272" spans="1:6" hidden="1" x14ac:dyDescent="0.25">
      <c r="A272" s="53">
        <v>2025</v>
      </c>
      <c r="B272" s="23" t="s">
        <v>265</v>
      </c>
      <c r="C272" s="25" t="s">
        <v>101</v>
      </c>
      <c r="D272" s="23" t="s">
        <v>242</v>
      </c>
      <c r="E272" s="50">
        <v>11</v>
      </c>
      <c r="F272" s="14"/>
    </row>
    <row r="273" spans="1:6" hidden="1" x14ac:dyDescent="0.25">
      <c r="A273" s="53">
        <v>2025</v>
      </c>
      <c r="B273" s="23" t="s">
        <v>265</v>
      </c>
      <c r="C273" s="25" t="s">
        <v>101</v>
      </c>
      <c r="D273" s="23" t="s">
        <v>128</v>
      </c>
      <c r="E273" s="50">
        <v>744</v>
      </c>
      <c r="F273" s="14"/>
    </row>
    <row r="274" spans="1:6" hidden="1" x14ac:dyDescent="0.25">
      <c r="A274" s="53">
        <v>2025</v>
      </c>
      <c r="B274" s="23" t="s">
        <v>265</v>
      </c>
      <c r="C274" s="25" t="s">
        <v>101</v>
      </c>
      <c r="D274" s="23" t="s">
        <v>243</v>
      </c>
      <c r="E274" s="50">
        <v>9</v>
      </c>
      <c r="F274" s="14"/>
    </row>
    <row r="275" spans="1:6" hidden="1" x14ac:dyDescent="0.25">
      <c r="A275" s="53">
        <v>2025</v>
      </c>
      <c r="B275" s="23" t="s">
        <v>265</v>
      </c>
      <c r="C275" s="25" t="s">
        <v>101</v>
      </c>
      <c r="D275" s="23" t="s">
        <v>129</v>
      </c>
      <c r="E275" s="50">
        <v>102</v>
      </c>
      <c r="F275" s="14"/>
    </row>
    <row r="276" spans="1:6" hidden="1" x14ac:dyDescent="0.25">
      <c r="A276" s="53">
        <v>2025</v>
      </c>
      <c r="B276" s="23" t="s">
        <v>265</v>
      </c>
      <c r="C276" s="25" t="s">
        <v>101</v>
      </c>
      <c r="D276" s="23" t="s">
        <v>130</v>
      </c>
      <c r="E276" s="50">
        <v>10352</v>
      </c>
      <c r="F276" s="14"/>
    </row>
    <row r="277" spans="1:6" hidden="1" x14ac:dyDescent="0.25">
      <c r="A277" s="53">
        <v>2025</v>
      </c>
      <c r="B277" s="23" t="s">
        <v>265</v>
      </c>
      <c r="C277" s="25" t="s">
        <v>101</v>
      </c>
      <c r="D277" s="23" t="s">
        <v>131</v>
      </c>
      <c r="E277" s="50">
        <v>136</v>
      </c>
      <c r="F277" s="14"/>
    </row>
    <row r="278" spans="1:6" hidden="1" x14ac:dyDescent="0.25">
      <c r="A278" s="53">
        <v>2025</v>
      </c>
      <c r="B278" s="23" t="s">
        <v>265</v>
      </c>
      <c r="C278" s="25" t="s">
        <v>101</v>
      </c>
      <c r="D278" s="23" t="s">
        <v>132</v>
      </c>
      <c r="E278" s="50">
        <v>4298</v>
      </c>
      <c r="F278" s="14"/>
    </row>
    <row r="279" spans="1:6" hidden="1" x14ac:dyDescent="0.25">
      <c r="A279" s="53">
        <v>2025</v>
      </c>
      <c r="B279" s="23" t="s">
        <v>265</v>
      </c>
      <c r="C279" s="25" t="s">
        <v>101</v>
      </c>
      <c r="D279" s="23" t="s">
        <v>244</v>
      </c>
      <c r="E279" s="50">
        <v>118</v>
      </c>
      <c r="F279" s="14"/>
    </row>
    <row r="280" spans="1:6" hidden="1" x14ac:dyDescent="0.25">
      <c r="A280" s="53">
        <v>2025</v>
      </c>
      <c r="B280" s="23" t="s">
        <v>265</v>
      </c>
      <c r="C280" s="25" t="s">
        <v>101</v>
      </c>
      <c r="D280" s="23" t="s">
        <v>133</v>
      </c>
      <c r="E280" s="50">
        <v>458</v>
      </c>
      <c r="F280" s="14"/>
    </row>
    <row r="281" spans="1:6" hidden="1" x14ac:dyDescent="0.25">
      <c r="A281" s="53">
        <v>2025</v>
      </c>
      <c r="B281" s="23" t="s">
        <v>265</v>
      </c>
      <c r="C281" s="25" t="s">
        <v>101</v>
      </c>
      <c r="D281" s="23" t="s">
        <v>134</v>
      </c>
      <c r="E281" s="50">
        <v>263</v>
      </c>
      <c r="F281" s="14"/>
    </row>
    <row r="282" spans="1:6" hidden="1" x14ac:dyDescent="0.25">
      <c r="A282" s="53">
        <v>2025</v>
      </c>
      <c r="B282" s="23" t="s">
        <v>265</v>
      </c>
      <c r="C282" s="25" t="s">
        <v>101</v>
      </c>
      <c r="D282" s="23" t="s">
        <v>135</v>
      </c>
      <c r="E282" s="50">
        <v>40</v>
      </c>
      <c r="F282" s="14"/>
    </row>
    <row r="283" spans="1:6" hidden="1" x14ac:dyDescent="0.25">
      <c r="A283" s="53">
        <v>2025</v>
      </c>
      <c r="B283" s="23" t="s">
        <v>265</v>
      </c>
      <c r="C283" s="25" t="s">
        <v>101</v>
      </c>
      <c r="D283" s="23" t="s">
        <v>136</v>
      </c>
      <c r="E283" s="50">
        <v>61</v>
      </c>
      <c r="F283" s="14"/>
    </row>
    <row r="284" spans="1:6" hidden="1" x14ac:dyDescent="0.25">
      <c r="A284" s="53">
        <v>2025</v>
      </c>
      <c r="B284" s="23" t="s">
        <v>265</v>
      </c>
      <c r="C284" s="25" t="s">
        <v>101</v>
      </c>
      <c r="D284" s="23" t="s">
        <v>245</v>
      </c>
      <c r="E284" s="50">
        <v>39</v>
      </c>
      <c r="F284" s="14"/>
    </row>
    <row r="285" spans="1:6" hidden="1" x14ac:dyDescent="0.25">
      <c r="A285" s="53">
        <v>2025</v>
      </c>
      <c r="B285" s="23" t="s">
        <v>265</v>
      </c>
      <c r="C285" s="25" t="s">
        <v>101</v>
      </c>
      <c r="D285" s="23" t="s">
        <v>137</v>
      </c>
      <c r="E285" s="50">
        <v>263</v>
      </c>
      <c r="F285" s="14"/>
    </row>
    <row r="286" spans="1:6" hidden="1" x14ac:dyDescent="0.25">
      <c r="A286" s="53">
        <v>2025</v>
      </c>
      <c r="B286" s="23" t="s">
        <v>265</v>
      </c>
      <c r="C286" s="25" t="s">
        <v>101</v>
      </c>
      <c r="D286" s="23" t="s">
        <v>138</v>
      </c>
      <c r="E286" s="50">
        <v>91</v>
      </c>
      <c r="F286" s="14"/>
    </row>
    <row r="287" spans="1:6" hidden="1" x14ac:dyDescent="0.25">
      <c r="A287" s="53">
        <v>2025</v>
      </c>
      <c r="B287" s="23" t="s">
        <v>265</v>
      </c>
      <c r="C287" s="25" t="s">
        <v>101</v>
      </c>
      <c r="D287" s="23" t="s">
        <v>139</v>
      </c>
      <c r="E287" s="50">
        <v>25313</v>
      </c>
      <c r="F287" s="14"/>
    </row>
    <row r="288" spans="1:6" hidden="1" x14ac:dyDescent="0.25">
      <c r="A288" s="53">
        <v>2025</v>
      </c>
      <c r="B288" s="23" t="s">
        <v>265</v>
      </c>
      <c r="C288" s="25" t="s">
        <v>101</v>
      </c>
      <c r="D288" s="23" t="s">
        <v>140</v>
      </c>
      <c r="E288" s="50">
        <v>1115</v>
      </c>
      <c r="F288" s="14"/>
    </row>
    <row r="289" spans="1:6" hidden="1" x14ac:dyDescent="0.25">
      <c r="A289" s="53">
        <v>2025</v>
      </c>
      <c r="B289" s="23" t="s">
        <v>265</v>
      </c>
      <c r="C289" s="25" t="s">
        <v>101</v>
      </c>
      <c r="D289" s="23" t="s">
        <v>246</v>
      </c>
      <c r="E289" s="50">
        <v>5</v>
      </c>
      <c r="F289" s="14"/>
    </row>
    <row r="290" spans="1:6" hidden="1" x14ac:dyDescent="0.25">
      <c r="A290" s="53">
        <v>2025</v>
      </c>
      <c r="B290" s="23" t="s">
        <v>265</v>
      </c>
      <c r="C290" s="25" t="s">
        <v>101</v>
      </c>
      <c r="D290" s="23" t="s">
        <v>141</v>
      </c>
      <c r="E290" s="50">
        <v>2432</v>
      </c>
      <c r="F290" s="14"/>
    </row>
    <row r="291" spans="1:6" hidden="1" x14ac:dyDescent="0.25">
      <c r="A291" s="53">
        <v>2025</v>
      </c>
      <c r="B291" s="23" t="s">
        <v>265</v>
      </c>
      <c r="C291" s="25" t="s">
        <v>101</v>
      </c>
      <c r="D291" s="23" t="s">
        <v>142</v>
      </c>
      <c r="E291" s="50">
        <v>11171</v>
      </c>
      <c r="F291" s="14"/>
    </row>
    <row r="292" spans="1:6" hidden="1" x14ac:dyDescent="0.25">
      <c r="A292" s="53">
        <v>2025</v>
      </c>
      <c r="B292" s="23" t="s">
        <v>265</v>
      </c>
      <c r="C292" s="25" t="s">
        <v>101</v>
      </c>
      <c r="D292" s="23" t="s">
        <v>247</v>
      </c>
      <c r="E292" s="50">
        <v>14</v>
      </c>
      <c r="F292" s="14"/>
    </row>
    <row r="293" spans="1:6" hidden="1" x14ac:dyDescent="0.25">
      <c r="A293" s="53">
        <v>2025</v>
      </c>
      <c r="B293" s="23" t="s">
        <v>265</v>
      </c>
      <c r="C293" s="25" t="s">
        <v>101</v>
      </c>
      <c r="D293" s="23" t="s">
        <v>143</v>
      </c>
      <c r="E293" s="50">
        <v>227</v>
      </c>
      <c r="F293" s="14"/>
    </row>
    <row r="294" spans="1:6" hidden="1" x14ac:dyDescent="0.25">
      <c r="A294" s="53">
        <v>2025</v>
      </c>
      <c r="B294" s="23" t="s">
        <v>265</v>
      </c>
      <c r="C294" s="25" t="s">
        <v>101</v>
      </c>
      <c r="D294" s="23" t="s">
        <v>144</v>
      </c>
      <c r="E294" s="50">
        <v>77</v>
      </c>
      <c r="F294" s="14"/>
    </row>
    <row r="295" spans="1:6" hidden="1" x14ac:dyDescent="0.25">
      <c r="A295" s="53">
        <v>2025</v>
      </c>
      <c r="B295" s="23" t="s">
        <v>265</v>
      </c>
      <c r="C295" s="25" t="s">
        <v>101</v>
      </c>
      <c r="D295" s="23" t="s">
        <v>248</v>
      </c>
      <c r="E295" s="50">
        <v>46</v>
      </c>
      <c r="F295" s="14"/>
    </row>
    <row r="296" spans="1:6" hidden="1" x14ac:dyDescent="0.25">
      <c r="A296" s="53">
        <v>2025</v>
      </c>
      <c r="B296" s="23" t="s">
        <v>265</v>
      </c>
      <c r="C296" s="25" t="s">
        <v>101</v>
      </c>
      <c r="D296" s="23" t="s">
        <v>249</v>
      </c>
      <c r="E296" s="50">
        <v>4</v>
      </c>
      <c r="F296" s="14"/>
    </row>
    <row r="297" spans="1:6" hidden="1" x14ac:dyDescent="0.25">
      <c r="A297" s="53">
        <v>2025</v>
      </c>
      <c r="B297" s="23" t="s">
        <v>265</v>
      </c>
      <c r="C297" s="25" t="s">
        <v>101</v>
      </c>
      <c r="D297" s="23" t="s">
        <v>145</v>
      </c>
      <c r="E297" s="50">
        <v>2228</v>
      </c>
      <c r="F297" s="14"/>
    </row>
    <row r="298" spans="1:6" hidden="1" x14ac:dyDescent="0.25">
      <c r="A298" s="53">
        <v>2025</v>
      </c>
      <c r="B298" s="23" t="s">
        <v>265</v>
      </c>
      <c r="C298" s="25" t="s">
        <v>101</v>
      </c>
      <c r="D298" s="23" t="s">
        <v>146</v>
      </c>
      <c r="E298" s="50">
        <v>1693</v>
      </c>
      <c r="F298" s="14"/>
    </row>
    <row r="299" spans="1:6" hidden="1" x14ac:dyDescent="0.25">
      <c r="A299" s="53">
        <v>2025</v>
      </c>
      <c r="B299" s="23" t="s">
        <v>265</v>
      </c>
      <c r="C299" s="25" t="s">
        <v>101</v>
      </c>
      <c r="D299" s="23" t="s">
        <v>147</v>
      </c>
      <c r="E299" s="50">
        <v>572</v>
      </c>
      <c r="F299" s="14"/>
    </row>
    <row r="300" spans="1:6" hidden="1" x14ac:dyDescent="0.25">
      <c r="A300" s="53">
        <v>2025</v>
      </c>
      <c r="B300" s="23" t="s">
        <v>265</v>
      </c>
      <c r="C300" s="25" t="s">
        <v>101</v>
      </c>
      <c r="D300" s="23" t="s">
        <v>250</v>
      </c>
      <c r="E300" s="50">
        <v>119</v>
      </c>
      <c r="F300" s="14"/>
    </row>
    <row r="301" spans="1:6" hidden="1" x14ac:dyDescent="0.25">
      <c r="A301" s="53">
        <v>2025</v>
      </c>
      <c r="B301" s="23" t="s">
        <v>265</v>
      </c>
      <c r="C301" s="25" t="s">
        <v>101</v>
      </c>
      <c r="D301" s="23" t="s">
        <v>148</v>
      </c>
      <c r="E301" s="50">
        <v>76</v>
      </c>
      <c r="F301" s="14"/>
    </row>
    <row r="302" spans="1:6" hidden="1" x14ac:dyDescent="0.25">
      <c r="A302" s="53">
        <v>2025</v>
      </c>
      <c r="B302" s="23" t="s">
        <v>265</v>
      </c>
      <c r="C302" s="25" t="s">
        <v>101</v>
      </c>
      <c r="D302" s="23" t="s">
        <v>149</v>
      </c>
      <c r="E302" s="50">
        <v>239</v>
      </c>
      <c r="F302" s="14"/>
    </row>
    <row r="303" spans="1:6" hidden="1" x14ac:dyDescent="0.25">
      <c r="A303" s="53">
        <v>2025</v>
      </c>
      <c r="B303" s="23" t="s">
        <v>265</v>
      </c>
      <c r="C303" s="25" t="s">
        <v>101</v>
      </c>
      <c r="D303" s="23" t="s">
        <v>150</v>
      </c>
      <c r="E303" s="50">
        <v>406</v>
      </c>
      <c r="F303" s="14"/>
    </row>
    <row r="304" spans="1:6" hidden="1" x14ac:dyDescent="0.25">
      <c r="A304" s="53">
        <v>2025</v>
      </c>
      <c r="B304" s="23" t="s">
        <v>265</v>
      </c>
      <c r="C304" s="25" t="s">
        <v>101</v>
      </c>
      <c r="D304" s="23" t="s">
        <v>151</v>
      </c>
      <c r="E304" s="50">
        <v>236</v>
      </c>
      <c r="F304" s="14"/>
    </row>
    <row r="305" spans="1:6" hidden="1" x14ac:dyDescent="0.25">
      <c r="A305" s="53">
        <v>2025</v>
      </c>
      <c r="B305" s="23" t="s">
        <v>265</v>
      </c>
      <c r="C305" s="25" t="s">
        <v>101</v>
      </c>
      <c r="D305" s="23" t="s">
        <v>152</v>
      </c>
      <c r="E305" s="50">
        <v>223</v>
      </c>
      <c r="F305" s="14"/>
    </row>
    <row r="306" spans="1:6" hidden="1" x14ac:dyDescent="0.25">
      <c r="A306" s="53">
        <v>2025</v>
      </c>
      <c r="B306" s="23" t="s">
        <v>265</v>
      </c>
      <c r="C306" s="25" t="s">
        <v>101</v>
      </c>
      <c r="D306" s="23" t="s">
        <v>153</v>
      </c>
      <c r="E306" s="50">
        <v>61</v>
      </c>
      <c r="F306" s="14"/>
    </row>
    <row r="307" spans="1:6" hidden="1" x14ac:dyDescent="0.25">
      <c r="A307" s="53">
        <v>2025</v>
      </c>
      <c r="B307" s="23" t="s">
        <v>265</v>
      </c>
      <c r="C307" s="25" t="s">
        <v>101</v>
      </c>
      <c r="D307" s="23" t="s">
        <v>251</v>
      </c>
      <c r="E307" s="50">
        <v>22</v>
      </c>
      <c r="F307" s="14"/>
    </row>
    <row r="308" spans="1:6" hidden="1" x14ac:dyDescent="0.25">
      <c r="A308" s="53">
        <v>2025</v>
      </c>
      <c r="B308" s="23" t="s">
        <v>265</v>
      </c>
      <c r="C308" s="25" t="s">
        <v>101</v>
      </c>
      <c r="D308" s="23" t="s">
        <v>154</v>
      </c>
      <c r="E308" s="50">
        <v>421</v>
      </c>
      <c r="F308" s="14"/>
    </row>
    <row r="309" spans="1:6" hidden="1" x14ac:dyDescent="0.25">
      <c r="A309" s="53">
        <v>2025</v>
      </c>
      <c r="B309" s="23" t="s">
        <v>265</v>
      </c>
      <c r="C309" s="25" t="s">
        <v>101</v>
      </c>
      <c r="D309" s="23" t="s">
        <v>155</v>
      </c>
      <c r="E309" s="50">
        <v>165</v>
      </c>
      <c r="F309" s="14"/>
    </row>
    <row r="310" spans="1:6" hidden="1" x14ac:dyDescent="0.25">
      <c r="A310" s="53">
        <v>2025</v>
      </c>
      <c r="B310" s="23" t="s">
        <v>265</v>
      </c>
      <c r="C310" s="25" t="s">
        <v>101</v>
      </c>
      <c r="D310" s="23" t="s">
        <v>156</v>
      </c>
      <c r="E310" s="50">
        <v>808</v>
      </c>
      <c r="F310" s="14"/>
    </row>
    <row r="311" spans="1:6" hidden="1" x14ac:dyDescent="0.25">
      <c r="A311" s="53">
        <v>2025</v>
      </c>
      <c r="B311" s="23" t="s">
        <v>265</v>
      </c>
      <c r="C311" s="25" t="s">
        <v>101</v>
      </c>
      <c r="D311" s="23" t="s">
        <v>157</v>
      </c>
      <c r="E311" s="50">
        <v>190</v>
      </c>
      <c r="F311" s="14"/>
    </row>
    <row r="312" spans="1:6" hidden="1" x14ac:dyDescent="0.25">
      <c r="A312" s="53">
        <v>2025</v>
      </c>
      <c r="B312" s="23" t="s">
        <v>265</v>
      </c>
      <c r="C312" s="25" t="s">
        <v>101</v>
      </c>
      <c r="D312" s="23" t="s">
        <v>158</v>
      </c>
      <c r="E312" s="50">
        <v>229</v>
      </c>
      <c r="F312" s="14"/>
    </row>
    <row r="313" spans="1:6" hidden="1" x14ac:dyDescent="0.25">
      <c r="A313" s="53">
        <v>2025</v>
      </c>
      <c r="B313" s="23" t="s">
        <v>265</v>
      </c>
      <c r="C313" s="25" t="s">
        <v>101</v>
      </c>
      <c r="D313" s="23" t="s">
        <v>159</v>
      </c>
      <c r="E313" s="50">
        <v>86</v>
      </c>
      <c r="F313" s="14"/>
    </row>
    <row r="314" spans="1:6" hidden="1" x14ac:dyDescent="0.25">
      <c r="A314" s="53">
        <v>2025</v>
      </c>
      <c r="B314" s="23" t="s">
        <v>265</v>
      </c>
      <c r="C314" s="25" t="s">
        <v>101</v>
      </c>
      <c r="D314" s="23" t="s">
        <v>160</v>
      </c>
      <c r="E314" s="50">
        <v>1310</v>
      </c>
      <c r="F314" s="14"/>
    </row>
    <row r="315" spans="1:6" hidden="1" x14ac:dyDescent="0.25">
      <c r="A315" s="53">
        <v>2025</v>
      </c>
      <c r="B315" s="23" t="s">
        <v>265</v>
      </c>
      <c r="C315" s="25" t="s">
        <v>101</v>
      </c>
      <c r="D315" s="23" t="s">
        <v>161</v>
      </c>
      <c r="E315" s="50">
        <v>19</v>
      </c>
      <c r="F315" s="14"/>
    </row>
    <row r="316" spans="1:6" hidden="1" x14ac:dyDescent="0.25">
      <c r="A316" s="53">
        <v>2025</v>
      </c>
      <c r="B316" s="23" t="s">
        <v>265</v>
      </c>
      <c r="C316" s="25" t="s">
        <v>101</v>
      </c>
      <c r="D316" s="23" t="s">
        <v>162</v>
      </c>
      <c r="E316" s="50">
        <v>12</v>
      </c>
      <c r="F316" s="14"/>
    </row>
    <row r="317" spans="1:6" hidden="1" x14ac:dyDescent="0.25">
      <c r="A317" s="53">
        <v>2025</v>
      </c>
      <c r="B317" s="23" t="s">
        <v>265</v>
      </c>
      <c r="C317" s="25" t="s">
        <v>101</v>
      </c>
      <c r="D317" s="23" t="s">
        <v>163</v>
      </c>
      <c r="E317" s="50">
        <v>9312</v>
      </c>
      <c r="F317" s="14"/>
    </row>
    <row r="318" spans="1:6" hidden="1" x14ac:dyDescent="0.25">
      <c r="A318" s="53">
        <v>2025</v>
      </c>
      <c r="B318" s="23" t="s">
        <v>265</v>
      </c>
      <c r="C318" s="25" t="s">
        <v>101</v>
      </c>
      <c r="D318" s="23" t="s">
        <v>164</v>
      </c>
      <c r="E318" s="50">
        <v>16678</v>
      </c>
      <c r="F318" s="14"/>
    </row>
    <row r="319" spans="1:6" hidden="1" x14ac:dyDescent="0.25">
      <c r="A319" s="53">
        <v>2025</v>
      </c>
      <c r="B319" s="23" t="s">
        <v>265</v>
      </c>
      <c r="C319" s="25" t="s">
        <v>101</v>
      </c>
      <c r="D319" s="23" t="s">
        <v>165</v>
      </c>
      <c r="E319" s="50">
        <v>144</v>
      </c>
      <c r="F319" s="14"/>
    </row>
    <row r="320" spans="1:6" hidden="1" x14ac:dyDescent="0.25">
      <c r="A320" s="53">
        <v>2025</v>
      </c>
      <c r="B320" s="23" t="s">
        <v>265</v>
      </c>
      <c r="C320" s="25" t="s">
        <v>101</v>
      </c>
      <c r="D320" s="23" t="s">
        <v>166</v>
      </c>
      <c r="E320" s="50">
        <v>168</v>
      </c>
      <c r="F320" s="14"/>
    </row>
    <row r="321" spans="1:6" hidden="1" x14ac:dyDescent="0.25">
      <c r="A321" s="53">
        <v>2025</v>
      </c>
      <c r="B321" s="23" t="s">
        <v>265</v>
      </c>
      <c r="C321" s="25" t="s">
        <v>101</v>
      </c>
      <c r="D321" s="23" t="s">
        <v>167</v>
      </c>
      <c r="E321" s="50">
        <v>32</v>
      </c>
      <c r="F321" s="14"/>
    </row>
    <row r="322" spans="1:6" hidden="1" x14ac:dyDescent="0.25">
      <c r="A322" s="53">
        <v>2025</v>
      </c>
      <c r="B322" s="23" t="s">
        <v>265</v>
      </c>
      <c r="C322" s="25" t="s">
        <v>101</v>
      </c>
      <c r="D322" s="23" t="s">
        <v>168</v>
      </c>
      <c r="E322" s="50">
        <v>166</v>
      </c>
      <c r="F322" s="14"/>
    </row>
    <row r="323" spans="1:6" hidden="1" x14ac:dyDescent="0.25">
      <c r="A323" s="53">
        <v>2025</v>
      </c>
      <c r="B323" s="23" t="s">
        <v>265</v>
      </c>
      <c r="C323" s="25" t="s">
        <v>101</v>
      </c>
      <c r="D323" s="23" t="s">
        <v>252</v>
      </c>
      <c r="E323" s="50">
        <v>101</v>
      </c>
      <c r="F323" s="14"/>
    </row>
    <row r="324" spans="1:6" hidden="1" x14ac:dyDescent="0.25">
      <c r="A324" s="53">
        <v>2025</v>
      </c>
      <c r="B324" s="23" t="s">
        <v>267</v>
      </c>
      <c r="C324" s="22" t="s">
        <v>91</v>
      </c>
      <c r="D324" s="23" t="s">
        <v>171</v>
      </c>
      <c r="E324" s="51">
        <v>105</v>
      </c>
      <c r="F324" s="14"/>
    </row>
    <row r="325" spans="1:6" hidden="1" x14ac:dyDescent="0.25">
      <c r="A325" s="53">
        <v>2025</v>
      </c>
      <c r="B325" s="23" t="s">
        <v>267</v>
      </c>
      <c r="C325" s="22" t="s">
        <v>91</v>
      </c>
      <c r="D325" s="23" t="s">
        <v>172</v>
      </c>
      <c r="E325" s="51">
        <v>66</v>
      </c>
      <c r="F325" s="14"/>
    </row>
    <row r="326" spans="1:6" hidden="1" x14ac:dyDescent="0.25">
      <c r="A326" s="53">
        <v>2025</v>
      </c>
      <c r="B326" s="23" t="s">
        <v>267</v>
      </c>
      <c r="C326" s="22" t="s">
        <v>91</v>
      </c>
      <c r="D326" s="23" t="s">
        <v>173</v>
      </c>
      <c r="E326" s="51">
        <v>44</v>
      </c>
      <c r="F326" s="14"/>
    </row>
    <row r="327" spans="1:6" hidden="1" x14ac:dyDescent="0.25">
      <c r="A327" s="53">
        <v>2025</v>
      </c>
      <c r="B327" s="23" t="s">
        <v>267</v>
      </c>
      <c r="C327" s="22" t="s">
        <v>91</v>
      </c>
      <c r="D327" s="23" t="s">
        <v>174</v>
      </c>
      <c r="E327" s="51">
        <v>43</v>
      </c>
      <c r="F327" s="14"/>
    </row>
    <row r="328" spans="1:6" hidden="1" x14ac:dyDescent="0.25">
      <c r="A328" s="53">
        <v>2025</v>
      </c>
      <c r="B328" s="23" t="s">
        <v>267</v>
      </c>
      <c r="C328" s="22" t="s">
        <v>91</v>
      </c>
      <c r="D328" s="23" t="s">
        <v>175</v>
      </c>
      <c r="E328" s="51">
        <v>21</v>
      </c>
      <c r="F328" s="14"/>
    </row>
    <row r="329" spans="1:6" hidden="1" x14ac:dyDescent="0.25">
      <c r="A329" s="53">
        <v>2025</v>
      </c>
      <c r="B329" s="23" t="s">
        <v>267</v>
      </c>
      <c r="C329" s="22" t="s">
        <v>91</v>
      </c>
      <c r="D329" s="23" t="s">
        <v>176</v>
      </c>
      <c r="E329" s="51">
        <v>41</v>
      </c>
      <c r="F329" s="14"/>
    </row>
    <row r="330" spans="1:6" hidden="1" x14ac:dyDescent="0.25">
      <c r="A330" s="53">
        <v>2025</v>
      </c>
      <c r="B330" s="23" t="s">
        <v>267</v>
      </c>
      <c r="C330" s="22" t="s">
        <v>91</v>
      </c>
      <c r="D330" s="23" t="s">
        <v>177</v>
      </c>
      <c r="E330" s="51">
        <v>45</v>
      </c>
      <c r="F330" s="14"/>
    </row>
    <row r="331" spans="1:6" hidden="1" x14ac:dyDescent="0.25">
      <c r="A331" s="53">
        <v>2025</v>
      </c>
      <c r="B331" s="23" t="s">
        <v>267</v>
      </c>
      <c r="C331" s="22" t="s">
        <v>91</v>
      </c>
      <c r="D331" s="23" t="s">
        <v>178</v>
      </c>
      <c r="E331" s="51">
        <v>2</v>
      </c>
      <c r="F331" s="14"/>
    </row>
    <row r="332" spans="1:6" hidden="1" x14ac:dyDescent="0.25">
      <c r="A332" s="53">
        <v>2025</v>
      </c>
      <c r="B332" s="23" t="s">
        <v>267</v>
      </c>
      <c r="C332" s="22" t="s">
        <v>91</v>
      </c>
      <c r="D332" s="23" t="s">
        <v>179</v>
      </c>
      <c r="E332" s="51">
        <v>1</v>
      </c>
      <c r="F332" s="14"/>
    </row>
    <row r="333" spans="1:6" hidden="1" x14ac:dyDescent="0.25">
      <c r="A333" s="53">
        <v>2025</v>
      </c>
      <c r="B333" s="23" t="s">
        <v>267</v>
      </c>
      <c r="C333" s="22" t="s">
        <v>91</v>
      </c>
      <c r="D333" s="23" t="s">
        <v>180</v>
      </c>
      <c r="E333" s="51">
        <v>1</v>
      </c>
      <c r="F333" s="14"/>
    </row>
    <row r="334" spans="1:6" hidden="1" x14ac:dyDescent="0.25">
      <c r="A334" s="53">
        <v>2025</v>
      </c>
      <c r="B334" s="23" t="s">
        <v>267</v>
      </c>
      <c r="C334" s="22" t="s">
        <v>91</v>
      </c>
      <c r="D334" s="23" t="s">
        <v>92</v>
      </c>
      <c r="E334" s="51">
        <v>473</v>
      </c>
      <c r="F334" s="14"/>
    </row>
    <row r="335" spans="1:6" hidden="1" x14ac:dyDescent="0.25">
      <c r="A335" s="53">
        <v>2025</v>
      </c>
      <c r="B335" s="23" t="s">
        <v>267</v>
      </c>
      <c r="C335" s="22" t="s">
        <v>91</v>
      </c>
      <c r="D335" s="23" t="s">
        <v>181</v>
      </c>
      <c r="E335" s="51">
        <v>7</v>
      </c>
      <c r="F335" s="14"/>
    </row>
    <row r="336" spans="1:6" hidden="1" x14ac:dyDescent="0.25">
      <c r="A336" s="53">
        <v>2025</v>
      </c>
      <c r="B336" s="23" t="s">
        <v>267</v>
      </c>
      <c r="C336" s="22" t="s">
        <v>91</v>
      </c>
      <c r="D336" s="23" t="s">
        <v>182</v>
      </c>
      <c r="E336" s="51">
        <v>1</v>
      </c>
      <c r="F336" s="14"/>
    </row>
    <row r="337" spans="1:6" hidden="1" x14ac:dyDescent="0.25">
      <c r="A337" s="53">
        <v>2025</v>
      </c>
      <c r="B337" s="23" t="s">
        <v>267</v>
      </c>
      <c r="C337" s="22" t="s">
        <v>91</v>
      </c>
      <c r="D337" s="23" t="s">
        <v>183</v>
      </c>
      <c r="E337" s="51">
        <v>1</v>
      </c>
      <c r="F337" s="14"/>
    </row>
    <row r="338" spans="1:6" hidden="1" x14ac:dyDescent="0.25">
      <c r="A338" s="53">
        <v>2025</v>
      </c>
      <c r="B338" s="23" t="s">
        <v>267</v>
      </c>
      <c r="C338" s="22" t="s">
        <v>91</v>
      </c>
      <c r="D338" s="23" t="s">
        <v>184</v>
      </c>
      <c r="E338" s="51">
        <v>83</v>
      </c>
      <c r="F338" s="14"/>
    </row>
    <row r="339" spans="1:6" hidden="1" x14ac:dyDescent="0.25">
      <c r="A339" s="53">
        <v>2025</v>
      </c>
      <c r="B339" s="23" t="s">
        <v>267</v>
      </c>
      <c r="C339" s="22" t="s">
        <v>91</v>
      </c>
      <c r="D339" s="23" t="s">
        <v>185</v>
      </c>
      <c r="E339" s="51">
        <v>410</v>
      </c>
      <c r="F339" s="14"/>
    </row>
    <row r="340" spans="1:6" hidden="1" x14ac:dyDescent="0.25">
      <c r="A340" s="53">
        <v>2025</v>
      </c>
      <c r="B340" s="23" t="s">
        <v>267</v>
      </c>
      <c r="C340" s="22" t="s">
        <v>91</v>
      </c>
      <c r="D340" s="23" t="s">
        <v>186</v>
      </c>
      <c r="E340" s="51">
        <v>68</v>
      </c>
      <c r="F340" s="14"/>
    </row>
    <row r="341" spans="1:6" hidden="1" x14ac:dyDescent="0.25">
      <c r="A341" s="53">
        <v>2025</v>
      </c>
      <c r="B341" s="23" t="s">
        <v>267</v>
      </c>
      <c r="C341" s="22" t="s">
        <v>91</v>
      </c>
      <c r="D341" s="23" t="s">
        <v>187</v>
      </c>
      <c r="E341" s="51">
        <v>33</v>
      </c>
      <c r="F341" s="14"/>
    </row>
    <row r="342" spans="1:6" hidden="1" x14ac:dyDescent="0.25">
      <c r="A342" s="53">
        <v>2025</v>
      </c>
      <c r="B342" s="23" t="s">
        <v>267</v>
      </c>
      <c r="C342" s="22" t="s">
        <v>91</v>
      </c>
      <c r="D342" s="23" t="s">
        <v>188</v>
      </c>
      <c r="E342" s="51">
        <v>65</v>
      </c>
      <c r="F342" s="14"/>
    </row>
    <row r="343" spans="1:6" hidden="1" x14ac:dyDescent="0.25">
      <c r="A343" s="53">
        <v>2025</v>
      </c>
      <c r="B343" s="23" t="s">
        <v>267</v>
      </c>
      <c r="C343" s="22" t="s">
        <v>91</v>
      </c>
      <c r="D343" s="23" t="s">
        <v>189</v>
      </c>
      <c r="E343" s="51">
        <v>7</v>
      </c>
      <c r="F343" s="14"/>
    </row>
    <row r="344" spans="1:6" hidden="1" x14ac:dyDescent="0.25">
      <c r="A344" s="53">
        <v>2025</v>
      </c>
      <c r="B344" s="23" t="s">
        <v>267</v>
      </c>
      <c r="C344" s="22" t="s">
        <v>91</v>
      </c>
      <c r="D344" s="23" t="s">
        <v>190</v>
      </c>
      <c r="E344" s="51">
        <v>38</v>
      </c>
      <c r="F344" s="14"/>
    </row>
    <row r="345" spans="1:6" hidden="1" x14ac:dyDescent="0.25">
      <c r="A345" s="53">
        <v>2025</v>
      </c>
      <c r="B345" s="23" t="s">
        <v>267</v>
      </c>
      <c r="C345" s="22" t="s">
        <v>91</v>
      </c>
      <c r="D345" s="23" t="s">
        <v>191</v>
      </c>
      <c r="E345" s="51">
        <v>11</v>
      </c>
      <c r="F345" s="14"/>
    </row>
    <row r="346" spans="1:6" hidden="1" x14ac:dyDescent="0.25">
      <c r="A346" s="53">
        <v>2025</v>
      </c>
      <c r="B346" s="23" t="s">
        <v>267</v>
      </c>
      <c r="C346" s="22" t="s">
        <v>91</v>
      </c>
      <c r="D346" s="23" t="s">
        <v>192</v>
      </c>
      <c r="E346" s="51">
        <v>2</v>
      </c>
      <c r="F346" s="14"/>
    </row>
    <row r="347" spans="1:6" hidden="1" x14ac:dyDescent="0.25">
      <c r="A347" s="53">
        <v>2025</v>
      </c>
      <c r="B347" s="23" t="s">
        <v>267</v>
      </c>
      <c r="C347" s="22" t="s">
        <v>91</v>
      </c>
      <c r="D347" s="23" t="s">
        <v>193</v>
      </c>
      <c r="E347" s="51">
        <v>1</v>
      </c>
      <c r="F347" s="14"/>
    </row>
    <row r="348" spans="1:6" hidden="1" x14ac:dyDescent="0.25">
      <c r="A348" s="53">
        <v>2025</v>
      </c>
      <c r="B348" s="23" t="s">
        <v>267</v>
      </c>
      <c r="C348" s="22" t="s">
        <v>91</v>
      </c>
      <c r="D348" s="23" t="s">
        <v>194</v>
      </c>
      <c r="E348" s="51">
        <v>410</v>
      </c>
      <c r="F348" s="14"/>
    </row>
    <row r="349" spans="1:6" hidden="1" x14ac:dyDescent="0.25">
      <c r="A349" s="53">
        <v>2025</v>
      </c>
      <c r="B349" s="23" t="s">
        <v>267</v>
      </c>
      <c r="C349" s="22" t="s">
        <v>91</v>
      </c>
      <c r="D349" s="23" t="s">
        <v>195</v>
      </c>
      <c r="E349" s="51">
        <v>5211</v>
      </c>
      <c r="F349" s="14"/>
    </row>
    <row r="350" spans="1:6" hidden="1" x14ac:dyDescent="0.25">
      <c r="A350" s="53">
        <v>2025</v>
      </c>
      <c r="B350" s="23" t="s">
        <v>267</v>
      </c>
      <c r="C350" s="22" t="s">
        <v>91</v>
      </c>
      <c r="D350" s="23" t="s">
        <v>196</v>
      </c>
      <c r="E350" s="51">
        <v>2</v>
      </c>
      <c r="F350" s="14"/>
    </row>
    <row r="351" spans="1:6" hidden="1" x14ac:dyDescent="0.25">
      <c r="A351" s="53">
        <v>2025</v>
      </c>
      <c r="B351" s="23" t="s">
        <v>267</v>
      </c>
      <c r="C351" s="22" t="s">
        <v>91</v>
      </c>
      <c r="D351" s="23" t="s">
        <v>197</v>
      </c>
      <c r="E351" s="51">
        <v>5</v>
      </c>
      <c r="F351" s="14"/>
    </row>
    <row r="352" spans="1:6" hidden="1" x14ac:dyDescent="0.25">
      <c r="A352" s="53">
        <v>2025</v>
      </c>
      <c r="B352" s="23" t="s">
        <v>267</v>
      </c>
      <c r="C352" s="22" t="s">
        <v>91</v>
      </c>
      <c r="D352" s="23" t="s">
        <v>93</v>
      </c>
      <c r="E352" s="51">
        <v>1212</v>
      </c>
      <c r="F352" s="14"/>
    </row>
    <row r="353" spans="1:6" hidden="1" x14ac:dyDescent="0.25">
      <c r="A353" s="53">
        <v>2025</v>
      </c>
      <c r="B353" s="23" t="s">
        <v>267</v>
      </c>
      <c r="C353" s="22" t="s">
        <v>91</v>
      </c>
      <c r="D353" s="23" t="s">
        <v>198</v>
      </c>
      <c r="E353" s="51">
        <v>43</v>
      </c>
      <c r="F353" s="14"/>
    </row>
    <row r="354" spans="1:6" hidden="1" x14ac:dyDescent="0.25">
      <c r="A354" s="53">
        <v>2025</v>
      </c>
      <c r="B354" s="23" t="s">
        <v>267</v>
      </c>
      <c r="C354" s="22" t="s">
        <v>91</v>
      </c>
      <c r="D354" s="23" t="s">
        <v>199</v>
      </c>
      <c r="E354" s="51">
        <v>32</v>
      </c>
      <c r="F354" s="14"/>
    </row>
    <row r="355" spans="1:6" hidden="1" x14ac:dyDescent="0.25">
      <c r="A355" s="53">
        <v>2025</v>
      </c>
      <c r="B355" s="23" t="s">
        <v>267</v>
      </c>
      <c r="C355" s="22" t="s">
        <v>91</v>
      </c>
      <c r="D355" s="23" t="s">
        <v>200</v>
      </c>
      <c r="E355" s="51">
        <v>7238</v>
      </c>
      <c r="F355" s="14"/>
    </row>
    <row r="356" spans="1:6" hidden="1" x14ac:dyDescent="0.25">
      <c r="A356" s="53">
        <v>2025</v>
      </c>
      <c r="B356" s="23" t="s">
        <v>267</v>
      </c>
      <c r="C356" s="22" t="s">
        <v>91</v>
      </c>
      <c r="D356" s="23" t="s">
        <v>201</v>
      </c>
      <c r="E356" s="51">
        <v>27</v>
      </c>
      <c r="F356" s="14"/>
    </row>
    <row r="357" spans="1:6" hidden="1" x14ac:dyDescent="0.25">
      <c r="A357" s="53">
        <v>2025</v>
      </c>
      <c r="B357" s="23" t="s">
        <v>267</v>
      </c>
      <c r="C357" s="22" t="s">
        <v>91</v>
      </c>
      <c r="D357" s="23" t="s">
        <v>94</v>
      </c>
      <c r="E357" s="51">
        <v>129</v>
      </c>
      <c r="F357" s="14"/>
    </row>
    <row r="358" spans="1:6" hidden="1" x14ac:dyDescent="0.25">
      <c r="A358" s="53">
        <v>2025</v>
      </c>
      <c r="B358" s="23" t="s">
        <v>267</v>
      </c>
      <c r="C358" s="22" t="s">
        <v>91</v>
      </c>
      <c r="D358" s="23" t="s">
        <v>95</v>
      </c>
      <c r="E358" s="51">
        <v>269</v>
      </c>
      <c r="F358" s="14"/>
    </row>
    <row r="359" spans="1:6" hidden="1" x14ac:dyDescent="0.25">
      <c r="A359" s="53">
        <v>2025</v>
      </c>
      <c r="B359" s="23" t="s">
        <v>267</v>
      </c>
      <c r="C359" s="22" t="s">
        <v>91</v>
      </c>
      <c r="D359" s="23" t="s">
        <v>202</v>
      </c>
      <c r="E359" s="51">
        <v>877</v>
      </c>
      <c r="F359" s="14"/>
    </row>
    <row r="360" spans="1:6" hidden="1" x14ac:dyDescent="0.25">
      <c r="A360" s="53">
        <v>2025</v>
      </c>
      <c r="B360" s="23" t="s">
        <v>267</v>
      </c>
      <c r="C360" s="22" t="s">
        <v>91</v>
      </c>
      <c r="D360" s="23" t="s">
        <v>203</v>
      </c>
      <c r="E360" s="51">
        <v>57</v>
      </c>
      <c r="F360" s="14"/>
    </row>
    <row r="361" spans="1:6" hidden="1" x14ac:dyDescent="0.25">
      <c r="A361" s="53">
        <v>2025</v>
      </c>
      <c r="B361" s="23" t="s">
        <v>267</v>
      </c>
      <c r="C361" s="22" t="s">
        <v>91</v>
      </c>
      <c r="D361" s="23" t="s">
        <v>204</v>
      </c>
      <c r="E361" s="51">
        <v>15</v>
      </c>
      <c r="F361" s="14"/>
    </row>
    <row r="362" spans="1:6" hidden="1" x14ac:dyDescent="0.25">
      <c r="A362" s="53">
        <v>2025</v>
      </c>
      <c r="B362" s="23" t="s">
        <v>267</v>
      </c>
      <c r="C362" s="22" t="s">
        <v>91</v>
      </c>
      <c r="D362" s="23" t="s">
        <v>96</v>
      </c>
      <c r="E362" s="51">
        <v>78</v>
      </c>
      <c r="F362" s="14"/>
    </row>
    <row r="363" spans="1:6" hidden="1" x14ac:dyDescent="0.25">
      <c r="A363" s="53">
        <v>2025</v>
      </c>
      <c r="B363" s="23" t="s">
        <v>267</v>
      </c>
      <c r="C363" s="22" t="s">
        <v>91</v>
      </c>
      <c r="D363" s="23" t="s">
        <v>205</v>
      </c>
      <c r="E363" s="51">
        <v>1</v>
      </c>
      <c r="F363" s="14"/>
    </row>
    <row r="364" spans="1:6" hidden="1" x14ac:dyDescent="0.25">
      <c r="A364" s="53">
        <v>2025</v>
      </c>
      <c r="B364" s="23" t="s">
        <v>267</v>
      </c>
      <c r="C364" s="22" t="s">
        <v>91</v>
      </c>
      <c r="D364" s="23" t="s">
        <v>206</v>
      </c>
      <c r="E364" s="51">
        <v>58</v>
      </c>
      <c r="F364" s="14"/>
    </row>
    <row r="365" spans="1:6" hidden="1" x14ac:dyDescent="0.25">
      <c r="A365" s="53">
        <v>2025</v>
      </c>
      <c r="B365" s="23" t="s">
        <v>267</v>
      </c>
      <c r="C365" s="22" t="s">
        <v>91</v>
      </c>
      <c r="D365" s="23" t="s">
        <v>207</v>
      </c>
      <c r="E365" s="51">
        <v>1</v>
      </c>
      <c r="F365" s="14"/>
    </row>
    <row r="366" spans="1:6" hidden="1" x14ac:dyDescent="0.25">
      <c r="A366" s="53">
        <v>2025</v>
      </c>
      <c r="B366" s="23" t="s">
        <v>267</v>
      </c>
      <c r="C366" s="22" t="s">
        <v>91</v>
      </c>
      <c r="D366" s="23" t="s">
        <v>97</v>
      </c>
      <c r="E366" s="51">
        <v>99</v>
      </c>
      <c r="F366" s="14"/>
    </row>
    <row r="367" spans="1:6" hidden="1" x14ac:dyDescent="0.25">
      <c r="A367" s="53">
        <v>2025</v>
      </c>
      <c r="B367" s="23" t="s">
        <v>267</v>
      </c>
      <c r="C367" s="22" t="s">
        <v>91</v>
      </c>
      <c r="D367" s="23" t="s">
        <v>98</v>
      </c>
      <c r="E367" s="51">
        <v>6257</v>
      </c>
      <c r="F367" s="14"/>
    </row>
    <row r="368" spans="1:6" hidden="1" x14ac:dyDescent="0.25">
      <c r="A368" s="53">
        <v>2025</v>
      </c>
      <c r="B368" s="23" t="s">
        <v>267</v>
      </c>
      <c r="C368" s="22" t="s">
        <v>91</v>
      </c>
      <c r="D368" s="23" t="s">
        <v>99</v>
      </c>
      <c r="E368" s="51">
        <v>317</v>
      </c>
      <c r="F368" s="14"/>
    </row>
    <row r="369" spans="1:6" hidden="1" x14ac:dyDescent="0.25">
      <c r="A369" s="53">
        <v>2025</v>
      </c>
      <c r="B369" s="23" t="s">
        <v>267</v>
      </c>
      <c r="C369" s="22" t="s">
        <v>91</v>
      </c>
      <c r="D369" s="23" t="s">
        <v>208</v>
      </c>
      <c r="E369" s="51">
        <v>1</v>
      </c>
      <c r="F369" s="14"/>
    </row>
    <row r="370" spans="1:6" hidden="1" x14ac:dyDescent="0.25">
      <c r="A370" s="53">
        <v>2025</v>
      </c>
      <c r="B370" s="23" t="s">
        <v>267</v>
      </c>
      <c r="C370" s="22" t="s">
        <v>91</v>
      </c>
      <c r="D370" s="23" t="s">
        <v>209</v>
      </c>
      <c r="E370" s="51">
        <v>3</v>
      </c>
      <c r="F370" s="14"/>
    </row>
    <row r="371" spans="1:6" hidden="1" x14ac:dyDescent="0.25">
      <c r="A371" s="53">
        <v>2025</v>
      </c>
      <c r="B371" s="23" t="s">
        <v>267</v>
      </c>
      <c r="C371" s="22" t="s">
        <v>91</v>
      </c>
      <c r="D371" s="23" t="s">
        <v>210</v>
      </c>
      <c r="E371" s="51">
        <v>66</v>
      </c>
      <c r="F371" s="14"/>
    </row>
    <row r="372" spans="1:6" hidden="1" x14ac:dyDescent="0.25">
      <c r="A372" s="53">
        <v>2025</v>
      </c>
      <c r="B372" s="23" t="s">
        <v>267</v>
      </c>
      <c r="C372" s="22" t="s">
        <v>91</v>
      </c>
      <c r="D372" s="23" t="s">
        <v>211</v>
      </c>
      <c r="E372" s="51">
        <v>63</v>
      </c>
      <c r="F372" s="14"/>
    </row>
    <row r="373" spans="1:6" hidden="1" x14ac:dyDescent="0.25">
      <c r="A373" s="53">
        <v>2025</v>
      </c>
      <c r="B373" s="23" t="s">
        <v>267</v>
      </c>
      <c r="C373" s="22" t="s">
        <v>91</v>
      </c>
      <c r="D373" s="23" t="s">
        <v>100</v>
      </c>
      <c r="E373" s="51">
        <v>29</v>
      </c>
      <c r="F373" s="14"/>
    </row>
    <row r="374" spans="1:6" hidden="1" x14ac:dyDescent="0.25">
      <c r="A374" s="53">
        <v>2025</v>
      </c>
      <c r="B374" s="23" t="s">
        <v>267</v>
      </c>
      <c r="C374" s="22" t="s">
        <v>91</v>
      </c>
      <c r="D374" s="23" t="s">
        <v>212</v>
      </c>
      <c r="E374" s="51">
        <v>66</v>
      </c>
      <c r="F374" s="14"/>
    </row>
    <row r="375" spans="1:6" hidden="1" x14ac:dyDescent="0.25">
      <c r="A375" s="53">
        <v>2025</v>
      </c>
      <c r="B375" s="23" t="s">
        <v>267</v>
      </c>
      <c r="C375" s="22" t="s">
        <v>91</v>
      </c>
      <c r="D375" s="23" t="s">
        <v>213</v>
      </c>
      <c r="E375" s="51">
        <v>58</v>
      </c>
      <c r="F375" s="14"/>
    </row>
    <row r="376" spans="1:6" hidden="1" x14ac:dyDescent="0.25">
      <c r="A376" s="53">
        <v>2025</v>
      </c>
      <c r="B376" s="23" t="s">
        <v>267</v>
      </c>
      <c r="C376" s="22" t="s">
        <v>91</v>
      </c>
      <c r="D376" s="23" t="s">
        <v>214</v>
      </c>
      <c r="E376" s="51">
        <v>27</v>
      </c>
      <c r="F376" s="14"/>
    </row>
    <row r="377" spans="1:6" hidden="1" x14ac:dyDescent="0.25">
      <c r="A377" s="53">
        <v>2025</v>
      </c>
      <c r="B377" s="23" t="s">
        <v>267</v>
      </c>
      <c r="C377" s="22" t="s">
        <v>101</v>
      </c>
      <c r="D377" s="23" t="s">
        <v>263</v>
      </c>
      <c r="E377" s="51">
        <v>1</v>
      </c>
      <c r="F377" s="14"/>
    </row>
    <row r="378" spans="1:6" hidden="1" x14ac:dyDescent="0.25">
      <c r="A378" s="53">
        <v>2025</v>
      </c>
      <c r="B378" s="23" t="s">
        <v>267</v>
      </c>
      <c r="C378" s="22" t="s">
        <v>101</v>
      </c>
      <c r="D378" s="23" t="s">
        <v>102</v>
      </c>
      <c r="E378" s="51">
        <v>151535</v>
      </c>
      <c r="F378" s="14"/>
    </row>
    <row r="379" spans="1:6" hidden="1" x14ac:dyDescent="0.25">
      <c r="A379" s="53">
        <v>2025</v>
      </c>
      <c r="B379" s="23" t="s">
        <v>267</v>
      </c>
      <c r="C379" s="22" t="s">
        <v>101</v>
      </c>
      <c r="D379" s="23" t="s">
        <v>215</v>
      </c>
      <c r="E379" s="51">
        <v>71</v>
      </c>
      <c r="F379" s="14"/>
    </row>
    <row r="380" spans="1:6" hidden="1" x14ac:dyDescent="0.25">
      <c r="A380" s="53">
        <v>2025</v>
      </c>
      <c r="B380" s="23" t="s">
        <v>267</v>
      </c>
      <c r="C380" s="22" t="s">
        <v>101</v>
      </c>
      <c r="D380" s="23" t="s">
        <v>103</v>
      </c>
      <c r="E380" s="51">
        <v>1109</v>
      </c>
      <c r="F380" s="14"/>
    </row>
    <row r="381" spans="1:6" hidden="1" x14ac:dyDescent="0.25">
      <c r="A381" s="53">
        <v>2025</v>
      </c>
      <c r="B381" s="23" t="s">
        <v>267</v>
      </c>
      <c r="C381" s="22" t="s">
        <v>101</v>
      </c>
      <c r="D381" s="23" t="s">
        <v>216</v>
      </c>
      <c r="E381" s="51">
        <v>43</v>
      </c>
      <c r="F381" s="14"/>
    </row>
    <row r="382" spans="1:6" hidden="1" x14ac:dyDescent="0.25">
      <c r="A382" s="53">
        <v>2025</v>
      </c>
      <c r="B382" s="23" t="s">
        <v>267</v>
      </c>
      <c r="C382" s="22" t="s">
        <v>101</v>
      </c>
      <c r="D382" s="23" t="s">
        <v>104</v>
      </c>
      <c r="E382" s="51">
        <v>48</v>
      </c>
      <c r="F382" s="14"/>
    </row>
    <row r="383" spans="1:6" hidden="1" x14ac:dyDescent="0.25">
      <c r="A383" s="53">
        <v>2025</v>
      </c>
      <c r="B383" s="23" t="s">
        <v>267</v>
      </c>
      <c r="C383" s="22" t="s">
        <v>101</v>
      </c>
      <c r="D383" s="23" t="s">
        <v>105</v>
      </c>
      <c r="E383" s="51">
        <v>8</v>
      </c>
      <c r="F383" s="14"/>
    </row>
    <row r="384" spans="1:6" hidden="1" x14ac:dyDescent="0.25">
      <c r="A384" s="53">
        <v>2025</v>
      </c>
      <c r="B384" s="23" t="s">
        <v>267</v>
      </c>
      <c r="C384" s="22" t="s">
        <v>101</v>
      </c>
      <c r="D384" s="23" t="s">
        <v>106</v>
      </c>
      <c r="E384" s="51">
        <v>142</v>
      </c>
      <c r="F384" s="14"/>
    </row>
    <row r="385" spans="1:6" hidden="1" x14ac:dyDescent="0.25">
      <c r="A385" s="53">
        <v>2025</v>
      </c>
      <c r="B385" s="23" t="s">
        <v>267</v>
      </c>
      <c r="C385" s="22" t="s">
        <v>101</v>
      </c>
      <c r="D385" s="23" t="s">
        <v>107</v>
      </c>
      <c r="E385" s="51">
        <v>149</v>
      </c>
      <c r="F385" s="14"/>
    </row>
    <row r="386" spans="1:6" hidden="1" x14ac:dyDescent="0.25">
      <c r="A386" s="53">
        <v>2025</v>
      </c>
      <c r="B386" s="23" t="s">
        <v>267</v>
      </c>
      <c r="C386" s="22" t="s">
        <v>101</v>
      </c>
      <c r="D386" s="23" t="s">
        <v>108</v>
      </c>
      <c r="E386" s="51">
        <v>270</v>
      </c>
      <c r="F386" s="14"/>
    </row>
    <row r="387" spans="1:6" hidden="1" x14ac:dyDescent="0.25">
      <c r="A387" s="53">
        <v>2025</v>
      </c>
      <c r="B387" s="23" t="s">
        <v>267</v>
      </c>
      <c r="C387" s="22" t="s">
        <v>101</v>
      </c>
      <c r="D387" s="23" t="s">
        <v>109</v>
      </c>
      <c r="E387" s="51">
        <v>12</v>
      </c>
      <c r="F387" s="14"/>
    </row>
    <row r="388" spans="1:6" hidden="1" x14ac:dyDescent="0.25">
      <c r="A388" s="53">
        <v>2025</v>
      </c>
      <c r="B388" s="23" t="s">
        <v>267</v>
      </c>
      <c r="C388" s="22" t="s">
        <v>101</v>
      </c>
      <c r="D388" s="23" t="s">
        <v>217</v>
      </c>
      <c r="E388" s="51">
        <v>72</v>
      </c>
      <c r="F388" s="14"/>
    </row>
    <row r="389" spans="1:6" hidden="1" x14ac:dyDescent="0.25">
      <c r="A389" s="53">
        <v>2025</v>
      </c>
      <c r="B389" s="23" t="s">
        <v>267</v>
      </c>
      <c r="C389" s="22" t="s">
        <v>101</v>
      </c>
      <c r="D389" s="23" t="s">
        <v>110</v>
      </c>
      <c r="E389" s="51">
        <v>13</v>
      </c>
      <c r="F389" s="14"/>
    </row>
    <row r="390" spans="1:6" hidden="1" x14ac:dyDescent="0.25">
      <c r="A390" s="53">
        <v>2025</v>
      </c>
      <c r="B390" s="23" t="s">
        <v>267</v>
      </c>
      <c r="C390" s="22" t="s">
        <v>101</v>
      </c>
      <c r="D390" s="23" t="s">
        <v>218</v>
      </c>
      <c r="E390" s="51">
        <v>1</v>
      </c>
      <c r="F390" s="14"/>
    </row>
    <row r="391" spans="1:6" hidden="1" x14ac:dyDescent="0.25">
      <c r="A391" s="53">
        <v>2025</v>
      </c>
      <c r="B391" s="23" t="s">
        <v>267</v>
      </c>
      <c r="C391" s="22" t="s">
        <v>101</v>
      </c>
      <c r="D391" s="23" t="s">
        <v>219</v>
      </c>
      <c r="E391" s="51">
        <v>1</v>
      </c>
      <c r="F391" s="14"/>
    </row>
    <row r="392" spans="1:6" hidden="1" x14ac:dyDescent="0.25">
      <c r="A392" s="53">
        <v>2025</v>
      </c>
      <c r="B392" s="23" t="s">
        <v>267</v>
      </c>
      <c r="C392" s="22" t="s">
        <v>101</v>
      </c>
      <c r="D392" s="23" t="s">
        <v>220</v>
      </c>
      <c r="E392" s="51">
        <v>4</v>
      </c>
      <c r="F392" s="14"/>
    </row>
    <row r="393" spans="1:6" hidden="1" x14ac:dyDescent="0.25">
      <c r="A393" s="53">
        <v>2025</v>
      </c>
      <c r="B393" s="23" t="s">
        <v>267</v>
      </c>
      <c r="C393" s="22" t="s">
        <v>101</v>
      </c>
      <c r="D393" s="23" t="s">
        <v>221</v>
      </c>
      <c r="E393" s="51">
        <v>1</v>
      </c>
      <c r="F393" s="14"/>
    </row>
    <row r="394" spans="1:6" hidden="1" x14ac:dyDescent="0.25">
      <c r="A394" s="53">
        <v>2025</v>
      </c>
      <c r="B394" s="23" t="s">
        <v>267</v>
      </c>
      <c r="C394" s="22" t="s">
        <v>101</v>
      </c>
      <c r="D394" s="23" t="s">
        <v>222</v>
      </c>
      <c r="E394" s="51">
        <v>4</v>
      </c>
      <c r="F394" s="14"/>
    </row>
    <row r="395" spans="1:6" hidden="1" x14ac:dyDescent="0.25">
      <c r="A395" s="53">
        <v>2025</v>
      </c>
      <c r="B395" s="23" t="s">
        <v>267</v>
      </c>
      <c r="C395" s="22" t="s">
        <v>101</v>
      </c>
      <c r="D395" s="23" t="s">
        <v>111</v>
      </c>
      <c r="E395" s="51">
        <v>7</v>
      </c>
      <c r="F395" s="14"/>
    </row>
    <row r="396" spans="1:6" hidden="1" x14ac:dyDescent="0.25">
      <c r="A396" s="53">
        <v>2025</v>
      </c>
      <c r="B396" s="23" t="s">
        <v>267</v>
      </c>
      <c r="C396" s="22" t="s">
        <v>101</v>
      </c>
      <c r="D396" s="23" t="s">
        <v>112</v>
      </c>
      <c r="E396" s="51">
        <v>41</v>
      </c>
      <c r="F396" s="14"/>
    </row>
    <row r="397" spans="1:6" hidden="1" x14ac:dyDescent="0.25">
      <c r="A397" s="53">
        <v>2025</v>
      </c>
      <c r="B397" s="23" t="s">
        <v>267</v>
      </c>
      <c r="C397" s="22" t="s">
        <v>101</v>
      </c>
      <c r="D397" s="23" t="s">
        <v>113</v>
      </c>
      <c r="E397" s="51">
        <v>37</v>
      </c>
      <c r="F397" s="14"/>
    </row>
    <row r="398" spans="1:6" hidden="1" x14ac:dyDescent="0.25">
      <c r="A398" s="53">
        <v>2025</v>
      </c>
      <c r="B398" s="23" t="s">
        <v>267</v>
      </c>
      <c r="C398" s="22" t="s">
        <v>101</v>
      </c>
      <c r="D398" s="23" t="s">
        <v>223</v>
      </c>
      <c r="E398" s="51">
        <v>25</v>
      </c>
      <c r="F398" s="14"/>
    </row>
    <row r="399" spans="1:6" hidden="1" x14ac:dyDescent="0.25">
      <c r="A399" s="53">
        <v>2025</v>
      </c>
      <c r="B399" s="23" t="s">
        <v>267</v>
      </c>
      <c r="C399" s="22" t="s">
        <v>101</v>
      </c>
      <c r="D399" s="23" t="s">
        <v>114</v>
      </c>
      <c r="E399" s="51">
        <v>38</v>
      </c>
      <c r="F399" s="14"/>
    </row>
    <row r="400" spans="1:6" hidden="1" x14ac:dyDescent="0.25">
      <c r="A400" s="53">
        <v>2025</v>
      </c>
      <c r="B400" s="23" t="s">
        <v>267</v>
      </c>
      <c r="C400" s="22" t="s">
        <v>101</v>
      </c>
      <c r="D400" s="23" t="s">
        <v>115</v>
      </c>
      <c r="E400" s="51">
        <v>347</v>
      </c>
      <c r="F400" s="14"/>
    </row>
    <row r="401" spans="1:6" hidden="1" x14ac:dyDescent="0.25">
      <c r="A401" s="53">
        <v>2025</v>
      </c>
      <c r="B401" s="23" t="s">
        <v>267</v>
      </c>
      <c r="C401" s="22" t="s">
        <v>101</v>
      </c>
      <c r="D401" s="23" t="s">
        <v>224</v>
      </c>
      <c r="E401" s="51">
        <v>31</v>
      </c>
      <c r="F401" s="14"/>
    </row>
    <row r="402" spans="1:6" hidden="1" x14ac:dyDescent="0.25">
      <c r="A402" s="53">
        <v>2025</v>
      </c>
      <c r="B402" s="23" t="s">
        <v>267</v>
      </c>
      <c r="C402" s="22" t="s">
        <v>101</v>
      </c>
      <c r="D402" s="23" t="s">
        <v>116</v>
      </c>
      <c r="E402" s="51">
        <v>54</v>
      </c>
      <c r="F402" s="14"/>
    </row>
    <row r="403" spans="1:6" hidden="1" x14ac:dyDescent="0.25">
      <c r="A403" s="53">
        <v>2025</v>
      </c>
      <c r="B403" s="23" t="s">
        <v>267</v>
      </c>
      <c r="C403" s="22" t="s">
        <v>101</v>
      </c>
      <c r="D403" s="23" t="s">
        <v>117</v>
      </c>
      <c r="E403" s="51">
        <v>8345</v>
      </c>
      <c r="F403" s="14"/>
    </row>
    <row r="404" spans="1:6" hidden="1" x14ac:dyDescent="0.25">
      <c r="A404" s="53">
        <v>2025</v>
      </c>
      <c r="B404" s="23" t="s">
        <v>267</v>
      </c>
      <c r="C404" s="22" t="s">
        <v>101</v>
      </c>
      <c r="D404" s="23" t="s">
        <v>118</v>
      </c>
      <c r="E404" s="51">
        <v>112</v>
      </c>
      <c r="F404" s="14"/>
    </row>
    <row r="405" spans="1:6" hidden="1" x14ac:dyDescent="0.25">
      <c r="A405" s="53">
        <v>2025</v>
      </c>
      <c r="B405" s="23" t="s">
        <v>267</v>
      </c>
      <c r="C405" s="22" t="s">
        <v>101</v>
      </c>
      <c r="D405" s="23" t="s">
        <v>225</v>
      </c>
      <c r="E405" s="51">
        <v>14</v>
      </c>
      <c r="F405" s="14"/>
    </row>
    <row r="406" spans="1:6" hidden="1" x14ac:dyDescent="0.25">
      <c r="A406" s="53">
        <v>2025</v>
      </c>
      <c r="B406" s="23" t="s">
        <v>267</v>
      </c>
      <c r="C406" s="22" t="s">
        <v>101</v>
      </c>
      <c r="D406" s="23" t="s">
        <v>226</v>
      </c>
      <c r="E406" s="51">
        <v>1</v>
      </c>
      <c r="F406" s="14"/>
    </row>
    <row r="407" spans="1:6" hidden="1" x14ac:dyDescent="0.25">
      <c r="A407" s="53">
        <v>2025</v>
      </c>
      <c r="B407" s="23" t="s">
        <v>267</v>
      </c>
      <c r="C407" s="22" t="s">
        <v>101</v>
      </c>
      <c r="D407" s="23" t="s">
        <v>119</v>
      </c>
      <c r="E407" s="51">
        <v>728</v>
      </c>
      <c r="F407" s="14"/>
    </row>
    <row r="408" spans="1:6" hidden="1" x14ac:dyDescent="0.25">
      <c r="A408" s="53">
        <v>2025</v>
      </c>
      <c r="B408" s="23" t="s">
        <v>267</v>
      </c>
      <c r="C408" s="22" t="s">
        <v>101</v>
      </c>
      <c r="D408" s="23" t="s">
        <v>227</v>
      </c>
      <c r="E408" s="51">
        <v>14</v>
      </c>
      <c r="F408" s="14"/>
    </row>
    <row r="409" spans="1:6" hidden="1" x14ac:dyDescent="0.25">
      <c r="A409" s="53">
        <v>2025</v>
      </c>
      <c r="B409" s="23" t="s">
        <v>267</v>
      </c>
      <c r="C409" s="22" t="s">
        <v>101</v>
      </c>
      <c r="D409" s="23" t="s">
        <v>228</v>
      </c>
      <c r="E409" s="51">
        <v>53</v>
      </c>
      <c r="F409" s="14"/>
    </row>
    <row r="410" spans="1:6" hidden="1" x14ac:dyDescent="0.25">
      <c r="A410" s="53">
        <v>2025</v>
      </c>
      <c r="B410" s="23" t="s">
        <v>267</v>
      </c>
      <c r="C410" s="22" t="s">
        <v>101</v>
      </c>
      <c r="D410" s="23" t="s">
        <v>120</v>
      </c>
      <c r="E410" s="51">
        <v>100</v>
      </c>
      <c r="F410" s="14"/>
    </row>
    <row r="411" spans="1:6" hidden="1" x14ac:dyDescent="0.25">
      <c r="A411" s="53">
        <v>2025</v>
      </c>
      <c r="B411" s="23" t="s">
        <v>267</v>
      </c>
      <c r="C411" s="22" t="s">
        <v>101</v>
      </c>
      <c r="D411" s="23" t="s">
        <v>229</v>
      </c>
      <c r="E411" s="51">
        <v>31</v>
      </c>
      <c r="F411" s="14"/>
    </row>
    <row r="412" spans="1:6" hidden="1" x14ac:dyDescent="0.25">
      <c r="A412" s="53">
        <v>2025</v>
      </c>
      <c r="B412" s="23" t="s">
        <v>267</v>
      </c>
      <c r="C412" s="22" t="s">
        <v>101</v>
      </c>
      <c r="D412" s="23" t="s">
        <v>121</v>
      </c>
      <c r="E412" s="51">
        <v>146</v>
      </c>
      <c r="F412" s="14"/>
    </row>
    <row r="413" spans="1:6" hidden="1" x14ac:dyDescent="0.25">
      <c r="A413" s="53">
        <v>2025</v>
      </c>
      <c r="B413" s="23" t="s">
        <v>267</v>
      </c>
      <c r="C413" s="22" t="s">
        <v>101</v>
      </c>
      <c r="D413" s="23" t="s">
        <v>230</v>
      </c>
      <c r="E413" s="51">
        <v>2</v>
      </c>
      <c r="F413" s="14"/>
    </row>
    <row r="414" spans="1:6" hidden="1" x14ac:dyDescent="0.25">
      <c r="A414" s="53">
        <v>2025</v>
      </c>
      <c r="B414" s="23" t="s">
        <v>267</v>
      </c>
      <c r="C414" s="22" t="s">
        <v>101</v>
      </c>
      <c r="D414" s="23" t="s">
        <v>122</v>
      </c>
      <c r="E414" s="51">
        <v>148</v>
      </c>
      <c r="F414" s="14"/>
    </row>
    <row r="415" spans="1:6" hidden="1" x14ac:dyDescent="0.25">
      <c r="A415" s="53">
        <v>2025</v>
      </c>
      <c r="B415" s="23" t="s">
        <v>267</v>
      </c>
      <c r="C415" s="22" t="s">
        <v>101</v>
      </c>
      <c r="D415" s="23" t="s">
        <v>231</v>
      </c>
      <c r="E415" s="51">
        <v>177</v>
      </c>
      <c r="F415" s="14"/>
    </row>
    <row r="416" spans="1:6" hidden="1" x14ac:dyDescent="0.25">
      <c r="A416" s="53">
        <v>2025</v>
      </c>
      <c r="B416" s="23" t="s">
        <v>267</v>
      </c>
      <c r="C416" s="22" t="s">
        <v>101</v>
      </c>
      <c r="D416" s="23" t="s">
        <v>232</v>
      </c>
      <c r="E416" s="51">
        <v>44</v>
      </c>
      <c r="F416" s="14"/>
    </row>
    <row r="417" spans="1:6" hidden="1" x14ac:dyDescent="0.25">
      <c r="A417" s="53">
        <v>2025</v>
      </c>
      <c r="B417" s="23" t="s">
        <v>267</v>
      </c>
      <c r="C417" s="22" t="s">
        <v>101</v>
      </c>
      <c r="D417" s="23" t="s">
        <v>123</v>
      </c>
      <c r="E417" s="51">
        <v>21</v>
      </c>
      <c r="F417" s="14"/>
    </row>
    <row r="418" spans="1:6" hidden="1" x14ac:dyDescent="0.25">
      <c r="A418" s="53">
        <v>2025</v>
      </c>
      <c r="B418" s="23" t="s">
        <v>267</v>
      </c>
      <c r="C418" s="22" t="s">
        <v>101</v>
      </c>
      <c r="D418" s="23" t="s">
        <v>233</v>
      </c>
      <c r="E418" s="51">
        <v>11</v>
      </c>
      <c r="F418" s="14"/>
    </row>
    <row r="419" spans="1:6" hidden="1" x14ac:dyDescent="0.25">
      <c r="A419" s="53">
        <v>2025</v>
      </c>
      <c r="B419" s="23" t="s">
        <v>267</v>
      </c>
      <c r="C419" s="22" t="s">
        <v>101</v>
      </c>
      <c r="D419" s="23" t="s">
        <v>124</v>
      </c>
      <c r="E419" s="51">
        <v>283</v>
      </c>
      <c r="F419" s="14"/>
    </row>
    <row r="420" spans="1:6" hidden="1" x14ac:dyDescent="0.25">
      <c r="A420" s="53">
        <v>2025</v>
      </c>
      <c r="B420" s="23" t="s">
        <v>267</v>
      </c>
      <c r="C420" s="22" t="s">
        <v>101</v>
      </c>
      <c r="D420" s="23" t="s">
        <v>234</v>
      </c>
      <c r="E420" s="51">
        <v>8</v>
      </c>
      <c r="F420" s="14"/>
    </row>
    <row r="421" spans="1:6" hidden="1" x14ac:dyDescent="0.25">
      <c r="A421" s="53">
        <v>2025</v>
      </c>
      <c r="B421" s="23" t="s">
        <v>267</v>
      </c>
      <c r="C421" s="22" t="s">
        <v>101</v>
      </c>
      <c r="D421" s="23" t="s">
        <v>125</v>
      </c>
      <c r="E421" s="51">
        <v>56</v>
      </c>
      <c r="F421" s="14"/>
    </row>
    <row r="422" spans="1:6" hidden="1" x14ac:dyDescent="0.25">
      <c r="A422" s="53">
        <v>2025</v>
      </c>
      <c r="B422" s="23" t="s">
        <v>267</v>
      </c>
      <c r="C422" s="22" t="s">
        <v>101</v>
      </c>
      <c r="D422" s="23" t="s">
        <v>126</v>
      </c>
      <c r="E422" s="51">
        <v>770</v>
      </c>
      <c r="F422" s="14"/>
    </row>
    <row r="423" spans="1:6" hidden="1" x14ac:dyDescent="0.25">
      <c r="A423" s="53">
        <v>2025</v>
      </c>
      <c r="B423" s="23" t="s">
        <v>267</v>
      </c>
      <c r="C423" s="22" t="s">
        <v>101</v>
      </c>
      <c r="D423" s="23" t="s">
        <v>127</v>
      </c>
      <c r="E423" s="51">
        <v>1020</v>
      </c>
      <c r="F423" s="14"/>
    </row>
    <row r="424" spans="1:6" hidden="1" x14ac:dyDescent="0.25">
      <c r="A424" s="53">
        <v>2025</v>
      </c>
      <c r="B424" s="23" t="s">
        <v>267</v>
      </c>
      <c r="C424" s="22" t="s">
        <v>101</v>
      </c>
      <c r="D424" s="23" t="s">
        <v>235</v>
      </c>
      <c r="E424" s="51">
        <v>40</v>
      </c>
      <c r="F424" s="14"/>
    </row>
    <row r="425" spans="1:6" hidden="1" x14ac:dyDescent="0.25">
      <c r="A425" s="53">
        <v>2025</v>
      </c>
      <c r="B425" s="23" t="s">
        <v>267</v>
      </c>
      <c r="C425" s="22" t="s">
        <v>101</v>
      </c>
      <c r="D425" s="23" t="s">
        <v>236</v>
      </c>
      <c r="E425" s="51">
        <v>2</v>
      </c>
      <c r="F425" s="14"/>
    </row>
    <row r="426" spans="1:6" hidden="1" x14ac:dyDescent="0.25">
      <c r="A426" s="53">
        <v>2025</v>
      </c>
      <c r="B426" s="23" t="s">
        <v>267</v>
      </c>
      <c r="C426" s="22" t="s">
        <v>101</v>
      </c>
      <c r="D426" s="23" t="s">
        <v>237</v>
      </c>
      <c r="E426" s="51">
        <v>12</v>
      </c>
      <c r="F426" s="14"/>
    </row>
    <row r="427" spans="1:6" hidden="1" x14ac:dyDescent="0.25">
      <c r="A427" s="53">
        <v>2025</v>
      </c>
      <c r="B427" s="23" t="s">
        <v>267</v>
      </c>
      <c r="C427" s="22" t="s">
        <v>101</v>
      </c>
      <c r="D427" s="23" t="s">
        <v>238</v>
      </c>
      <c r="E427" s="51">
        <v>4</v>
      </c>
      <c r="F427" s="14"/>
    </row>
    <row r="428" spans="1:6" hidden="1" x14ac:dyDescent="0.25">
      <c r="A428" s="53">
        <v>2025</v>
      </c>
      <c r="B428" s="23" t="s">
        <v>267</v>
      </c>
      <c r="C428" s="22" t="s">
        <v>101</v>
      </c>
      <c r="D428" s="23" t="s">
        <v>239</v>
      </c>
      <c r="E428" s="51">
        <v>15</v>
      </c>
      <c r="F428" s="14"/>
    </row>
    <row r="429" spans="1:6" hidden="1" x14ac:dyDescent="0.25">
      <c r="A429" s="53">
        <v>2025</v>
      </c>
      <c r="B429" s="23" t="s">
        <v>267</v>
      </c>
      <c r="C429" s="22" t="s">
        <v>101</v>
      </c>
      <c r="D429" s="23" t="s">
        <v>240</v>
      </c>
      <c r="E429" s="51">
        <v>6</v>
      </c>
      <c r="F429" s="14"/>
    </row>
    <row r="430" spans="1:6" hidden="1" x14ac:dyDescent="0.25">
      <c r="A430" s="53">
        <v>2025</v>
      </c>
      <c r="B430" s="23" t="s">
        <v>267</v>
      </c>
      <c r="C430" s="22" t="s">
        <v>101</v>
      </c>
      <c r="D430" s="23" t="s">
        <v>241</v>
      </c>
      <c r="E430" s="51">
        <v>14</v>
      </c>
      <c r="F430" s="14"/>
    </row>
    <row r="431" spans="1:6" hidden="1" x14ac:dyDescent="0.25">
      <c r="A431" s="53">
        <v>2025</v>
      </c>
      <c r="B431" s="23" t="s">
        <v>267</v>
      </c>
      <c r="C431" s="22" t="s">
        <v>101</v>
      </c>
      <c r="D431" s="23" t="s">
        <v>242</v>
      </c>
      <c r="E431" s="51">
        <v>12</v>
      </c>
      <c r="F431" s="14"/>
    </row>
    <row r="432" spans="1:6" hidden="1" x14ac:dyDescent="0.25">
      <c r="A432" s="53">
        <v>2025</v>
      </c>
      <c r="B432" s="23" t="s">
        <v>267</v>
      </c>
      <c r="C432" s="22" t="s">
        <v>101</v>
      </c>
      <c r="D432" s="23" t="s">
        <v>128</v>
      </c>
      <c r="E432" s="51">
        <v>767</v>
      </c>
      <c r="F432" s="14"/>
    </row>
    <row r="433" spans="1:6" hidden="1" x14ac:dyDescent="0.25">
      <c r="A433" s="53">
        <v>2025</v>
      </c>
      <c r="B433" s="23" t="s">
        <v>267</v>
      </c>
      <c r="C433" s="22" t="s">
        <v>101</v>
      </c>
      <c r="D433" s="23" t="s">
        <v>243</v>
      </c>
      <c r="E433" s="51">
        <v>8</v>
      </c>
      <c r="F433" s="14"/>
    </row>
    <row r="434" spans="1:6" hidden="1" x14ac:dyDescent="0.25">
      <c r="A434" s="53">
        <v>2025</v>
      </c>
      <c r="B434" s="23" t="s">
        <v>267</v>
      </c>
      <c r="C434" s="22" t="s">
        <v>101</v>
      </c>
      <c r="D434" s="23" t="s">
        <v>129</v>
      </c>
      <c r="E434" s="51">
        <v>125</v>
      </c>
      <c r="F434" s="14"/>
    </row>
    <row r="435" spans="1:6" hidden="1" x14ac:dyDescent="0.25">
      <c r="A435" s="53">
        <v>2025</v>
      </c>
      <c r="B435" s="23" t="s">
        <v>267</v>
      </c>
      <c r="C435" s="22" t="s">
        <v>101</v>
      </c>
      <c r="D435" s="23" t="s">
        <v>130</v>
      </c>
      <c r="E435" s="51">
        <v>10308</v>
      </c>
      <c r="F435" s="14"/>
    </row>
    <row r="436" spans="1:6" hidden="1" x14ac:dyDescent="0.25">
      <c r="A436" s="53">
        <v>2025</v>
      </c>
      <c r="B436" s="23" t="s">
        <v>267</v>
      </c>
      <c r="C436" s="22" t="s">
        <v>101</v>
      </c>
      <c r="D436" s="23" t="s">
        <v>131</v>
      </c>
      <c r="E436" s="51">
        <v>140</v>
      </c>
      <c r="F436" s="14"/>
    </row>
    <row r="437" spans="1:6" hidden="1" x14ac:dyDescent="0.25">
      <c r="A437" s="53">
        <v>2025</v>
      </c>
      <c r="B437" s="23" t="s">
        <v>267</v>
      </c>
      <c r="C437" s="22" t="s">
        <v>101</v>
      </c>
      <c r="D437" s="23" t="s">
        <v>132</v>
      </c>
      <c r="E437" s="51">
        <v>4332</v>
      </c>
      <c r="F437" s="14"/>
    </row>
    <row r="438" spans="1:6" hidden="1" x14ac:dyDescent="0.25">
      <c r="A438" s="53">
        <v>2025</v>
      </c>
      <c r="B438" s="23" t="s">
        <v>267</v>
      </c>
      <c r="C438" s="22" t="s">
        <v>101</v>
      </c>
      <c r="D438" s="23" t="s">
        <v>244</v>
      </c>
      <c r="E438" s="51">
        <v>117</v>
      </c>
      <c r="F438" s="14"/>
    </row>
    <row r="439" spans="1:6" hidden="1" x14ac:dyDescent="0.25">
      <c r="A439" s="53">
        <v>2025</v>
      </c>
      <c r="B439" s="23" t="s">
        <v>267</v>
      </c>
      <c r="C439" s="22" t="s">
        <v>101</v>
      </c>
      <c r="D439" s="23" t="s">
        <v>133</v>
      </c>
      <c r="E439" s="51">
        <v>457</v>
      </c>
      <c r="F439" s="14"/>
    </row>
    <row r="440" spans="1:6" hidden="1" x14ac:dyDescent="0.25">
      <c r="A440" s="53">
        <v>2025</v>
      </c>
      <c r="B440" s="23" t="s">
        <v>267</v>
      </c>
      <c r="C440" s="22" t="s">
        <v>101</v>
      </c>
      <c r="D440" s="23" t="s">
        <v>134</v>
      </c>
      <c r="E440" s="51">
        <v>257</v>
      </c>
      <c r="F440" s="14"/>
    </row>
    <row r="441" spans="1:6" hidden="1" x14ac:dyDescent="0.25">
      <c r="A441" s="53">
        <v>2025</v>
      </c>
      <c r="B441" s="23" t="s">
        <v>267</v>
      </c>
      <c r="C441" s="22" t="s">
        <v>101</v>
      </c>
      <c r="D441" s="23" t="s">
        <v>135</v>
      </c>
      <c r="E441" s="51">
        <v>40</v>
      </c>
      <c r="F441" s="14"/>
    </row>
    <row r="442" spans="1:6" hidden="1" x14ac:dyDescent="0.25">
      <c r="A442" s="53">
        <v>2025</v>
      </c>
      <c r="B442" s="23" t="s">
        <v>267</v>
      </c>
      <c r="C442" s="22" t="s">
        <v>101</v>
      </c>
      <c r="D442" s="23" t="s">
        <v>136</v>
      </c>
      <c r="E442" s="51">
        <v>61</v>
      </c>
      <c r="F442" s="14"/>
    </row>
    <row r="443" spans="1:6" hidden="1" x14ac:dyDescent="0.25">
      <c r="A443" s="53">
        <v>2025</v>
      </c>
      <c r="B443" s="23" t="s">
        <v>267</v>
      </c>
      <c r="C443" s="22" t="s">
        <v>101</v>
      </c>
      <c r="D443" s="23" t="s">
        <v>245</v>
      </c>
      <c r="E443" s="51">
        <v>40</v>
      </c>
      <c r="F443" s="14"/>
    </row>
    <row r="444" spans="1:6" hidden="1" x14ac:dyDescent="0.25">
      <c r="A444" s="53">
        <v>2025</v>
      </c>
      <c r="B444" s="23" t="s">
        <v>267</v>
      </c>
      <c r="C444" s="22" t="s">
        <v>101</v>
      </c>
      <c r="D444" s="23" t="s">
        <v>137</v>
      </c>
      <c r="E444" s="51">
        <v>265</v>
      </c>
      <c r="F444" s="14"/>
    </row>
    <row r="445" spans="1:6" hidden="1" x14ac:dyDescent="0.25">
      <c r="A445" s="53">
        <v>2025</v>
      </c>
      <c r="B445" s="23" t="s">
        <v>267</v>
      </c>
      <c r="C445" s="22" t="s">
        <v>101</v>
      </c>
      <c r="D445" s="23" t="s">
        <v>138</v>
      </c>
      <c r="E445" s="51">
        <v>90</v>
      </c>
      <c r="F445" s="14"/>
    </row>
    <row r="446" spans="1:6" hidden="1" x14ac:dyDescent="0.25">
      <c r="A446" s="53">
        <v>2025</v>
      </c>
      <c r="B446" s="23" t="s">
        <v>267</v>
      </c>
      <c r="C446" s="22" t="s">
        <v>101</v>
      </c>
      <c r="D446" s="23" t="s">
        <v>139</v>
      </c>
      <c r="E446" s="51">
        <v>25190</v>
      </c>
      <c r="F446" s="14"/>
    </row>
    <row r="447" spans="1:6" hidden="1" x14ac:dyDescent="0.25">
      <c r="A447" s="53">
        <v>2025</v>
      </c>
      <c r="B447" s="23" t="s">
        <v>267</v>
      </c>
      <c r="C447" s="22" t="s">
        <v>101</v>
      </c>
      <c r="D447" s="23" t="s">
        <v>140</v>
      </c>
      <c r="E447" s="51">
        <v>1169</v>
      </c>
      <c r="F447" s="14"/>
    </row>
    <row r="448" spans="1:6" hidden="1" x14ac:dyDescent="0.25">
      <c r="A448" s="53">
        <v>2025</v>
      </c>
      <c r="B448" s="23" t="s">
        <v>267</v>
      </c>
      <c r="C448" s="22" t="s">
        <v>101</v>
      </c>
      <c r="D448" s="23" t="s">
        <v>246</v>
      </c>
      <c r="E448" s="51">
        <v>5</v>
      </c>
      <c r="F448" s="14"/>
    </row>
    <row r="449" spans="1:6" hidden="1" x14ac:dyDescent="0.25">
      <c r="A449" s="53">
        <v>2025</v>
      </c>
      <c r="B449" s="23" t="s">
        <v>267</v>
      </c>
      <c r="C449" s="22" t="s">
        <v>101</v>
      </c>
      <c r="D449" s="23" t="s">
        <v>141</v>
      </c>
      <c r="E449" s="51">
        <v>2464</v>
      </c>
      <c r="F449" s="14"/>
    </row>
    <row r="450" spans="1:6" hidden="1" x14ac:dyDescent="0.25">
      <c r="A450" s="53">
        <v>2025</v>
      </c>
      <c r="B450" s="23" t="s">
        <v>267</v>
      </c>
      <c r="C450" s="22" t="s">
        <v>101</v>
      </c>
      <c r="D450" s="23" t="s">
        <v>142</v>
      </c>
      <c r="E450" s="51">
        <v>11309</v>
      </c>
      <c r="F450" s="14"/>
    </row>
    <row r="451" spans="1:6" hidden="1" x14ac:dyDescent="0.25">
      <c r="A451" s="53">
        <v>2025</v>
      </c>
      <c r="B451" s="23" t="s">
        <v>267</v>
      </c>
      <c r="C451" s="22" t="s">
        <v>101</v>
      </c>
      <c r="D451" s="23" t="s">
        <v>247</v>
      </c>
      <c r="E451" s="51">
        <v>14</v>
      </c>
      <c r="F451" s="14"/>
    </row>
    <row r="452" spans="1:6" hidden="1" x14ac:dyDescent="0.25">
      <c r="A452" s="53">
        <v>2025</v>
      </c>
      <c r="B452" s="23" t="s">
        <v>267</v>
      </c>
      <c r="C452" s="22" t="s">
        <v>101</v>
      </c>
      <c r="D452" s="23" t="s">
        <v>143</v>
      </c>
      <c r="E452" s="51">
        <v>230</v>
      </c>
      <c r="F452" s="14"/>
    </row>
    <row r="453" spans="1:6" hidden="1" x14ac:dyDescent="0.25">
      <c r="A453" s="53">
        <v>2025</v>
      </c>
      <c r="B453" s="23" t="s">
        <v>267</v>
      </c>
      <c r="C453" s="22" t="s">
        <v>101</v>
      </c>
      <c r="D453" s="23" t="s">
        <v>144</v>
      </c>
      <c r="E453" s="51">
        <v>78</v>
      </c>
      <c r="F453" s="14"/>
    </row>
    <row r="454" spans="1:6" hidden="1" x14ac:dyDescent="0.25">
      <c r="A454" s="53">
        <v>2025</v>
      </c>
      <c r="B454" s="23" t="s">
        <v>267</v>
      </c>
      <c r="C454" s="22" t="s">
        <v>101</v>
      </c>
      <c r="D454" s="23" t="s">
        <v>248</v>
      </c>
      <c r="E454" s="51">
        <v>46</v>
      </c>
      <c r="F454" s="14"/>
    </row>
    <row r="455" spans="1:6" hidden="1" x14ac:dyDescent="0.25">
      <c r="A455" s="53">
        <v>2025</v>
      </c>
      <c r="B455" s="23" t="s">
        <v>267</v>
      </c>
      <c r="C455" s="22" t="s">
        <v>101</v>
      </c>
      <c r="D455" s="23" t="s">
        <v>249</v>
      </c>
      <c r="E455" s="51">
        <v>4</v>
      </c>
      <c r="F455" s="14"/>
    </row>
    <row r="456" spans="1:6" hidden="1" x14ac:dyDescent="0.25">
      <c r="A456" s="53">
        <v>2025</v>
      </c>
      <c r="B456" s="23" t="s">
        <v>267</v>
      </c>
      <c r="C456" s="22" t="s">
        <v>101</v>
      </c>
      <c r="D456" s="23" t="s">
        <v>145</v>
      </c>
      <c r="E456" s="51">
        <v>2249</v>
      </c>
      <c r="F456" s="14"/>
    </row>
    <row r="457" spans="1:6" hidden="1" x14ac:dyDescent="0.25">
      <c r="A457" s="53">
        <v>2025</v>
      </c>
      <c r="B457" s="23" t="s">
        <v>267</v>
      </c>
      <c r="C457" s="22" t="s">
        <v>101</v>
      </c>
      <c r="D457" s="23" t="s">
        <v>146</v>
      </c>
      <c r="E457" s="51">
        <v>1762</v>
      </c>
      <c r="F457" s="14"/>
    </row>
    <row r="458" spans="1:6" hidden="1" x14ac:dyDescent="0.25">
      <c r="A458" s="53">
        <v>2025</v>
      </c>
      <c r="B458" s="23" t="s">
        <v>267</v>
      </c>
      <c r="C458" s="22" t="s">
        <v>101</v>
      </c>
      <c r="D458" s="23" t="s">
        <v>147</v>
      </c>
      <c r="E458" s="51">
        <v>583</v>
      </c>
      <c r="F458" s="14"/>
    </row>
    <row r="459" spans="1:6" hidden="1" x14ac:dyDescent="0.25">
      <c r="A459" s="53">
        <v>2025</v>
      </c>
      <c r="B459" s="23" t="s">
        <v>267</v>
      </c>
      <c r="C459" s="22" t="s">
        <v>101</v>
      </c>
      <c r="D459" s="23" t="s">
        <v>250</v>
      </c>
      <c r="E459" s="51">
        <v>119</v>
      </c>
      <c r="F459" s="14"/>
    </row>
    <row r="460" spans="1:6" hidden="1" x14ac:dyDescent="0.25">
      <c r="A460" s="53">
        <v>2025</v>
      </c>
      <c r="B460" s="23" t="s">
        <v>267</v>
      </c>
      <c r="C460" s="22" t="s">
        <v>101</v>
      </c>
      <c r="D460" s="23" t="s">
        <v>148</v>
      </c>
      <c r="E460" s="51">
        <v>81</v>
      </c>
      <c r="F460" s="14"/>
    </row>
    <row r="461" spans="1:6" hidden="1" x14ac:dyDescent="0.25">
      <c r="A461" s="53">
        <v>2025</v>
      </c>
      <c r="B461" s="23" t="s">
        <v>267</v>
      </c>
      <c r="C461" s="22" t="s">
        <v>101</v>
      </c>
      <c r="D461" s="23" t="s">
        <v>149</v>
      </c>
      <c r="E461" s="51">
        <v>249</v>
      </c>
      <c r="F461" s="14"/>
    </row>
    <row r="462" spans="1:6" hidden="1" x14ac:dyDescent="0.25">
      <c r="A462" s="53">
        <v>2025</v>
      </c>
      <c r="B462" s="23" t="s">
        <v>267</v>
      </c>
      <c r="C462" s="22" t="s">
        <v>101</v>
      </c>
      <c r="D462" s="23" t="s">
        <v>150</v>
      </c>
      <c r="E462" s="51">
        <v>534</v>
      </c>
      <c r="F462" s="14"/>
    </row>
    <row r="463" spans="1:6" hidden="1" x14ac:dyDescent="0.25">
      <c r="A463" s="53">
        <v>2025</v>
      </c>
      <c r="B463" s="23" t="s">
        <v>267</v>
      </c>
      <c r="C463" s="22" t="s">
        <v>101</v>
      </c>
      <c r="D463" s="23" t="s">
        <v>151</v>
      </c>
      <c r="E463" s="51">
        <v>245</v>
      </c>
      <c r="F463" s="14"/>
    </row>
    <row r="464" spans="1:6" hidden="1" x14ac:dyDescent="0.25">
      <c r="A464" s="53">
        <v>2025</v>
      </c>
      <c r="B464" s="23" t="s">
        <v>267</v>
      </c>
      <c r="C464" s="22" t="s">
        <v>101</v>
      </c>
      <c r="D464" s="23" t="s">
        <v>152</v>
      </c>
      <c r="E464" s="51">
        <v>245</v>
      </c>
      <c r="F464" s="14"/>
    </row>
    <row r="465" spans="1:6" hidden="1" x14ac:dyDescent="0.25">
      <c r="A465" s="53">
        <v>2025</v>
      </c>
      <c r="B465" s="23" t="s">
        <v>267</v>
      </c>
      <c r="C465" s="22" t="s">
        <v>101</v>
      </c>
      <c r="D465" s="23" t="s">
        <v>153</v>
      </c>
      <c r="E465" s="51">
        <v>59</v>
      </c>
      <c r="F465" s="14"/>
    </row>
    <row r="466" spans="1:6" hidden="1" x14ac:dyDescent="0.25">
      <c r="A466" s="53">
        <v>2025</v>
      </c>
      <c r="B466" s="23" t="s">
        <v>267</v>
      </c>
      <c r="C466" s="22" t="s">
        <v>101</v>
      </c>
      <c r="D466" s="23" t="s">
        <v>251</v>
      </c>
      <c r="E466" s="51">
        <v>23</v>
      </c>
      <c r="F466" s="14"/>
    </row>
    <row r="467" spans="1:6" hidden="1" x14ac:dyDescent="0.25">
      <c r="A467" s="53">
        <v>2025</v>
      </c>
      <c r="B467" s="23" t="s">
        <v>267</v>
      </c>
      <c r="C467" s="22" t="s">
        <v>101</v>
      </c>
      <c r="D467" s="23" t="s">
        <v>154</v>
      </c>
      <c r="E467" s="51">
        <v>428</v>
      </c>
      <c r="F467" s="14"/>
    </row>
    <row r="468" spans="1:6" hidden="1" x14ac:dyDescent="0.25">
      <c r="A468" s="53">
        <v>2025</v>
      </c>
      <c r="B468" s="23" t="s">
        <v>267</v>
      </c>
      <c r="C468" s="22" t="s">
        <v>101</v>
      </c>
      <c r="D468" s="23" t="s">
        <v>155</v>
      </c>
      <c r="E468" s="51">
        <v>175</v>
      </c>
      <c r="F468" s="14"/>
    </row>
    <row r="469" spans="1:6" hidden="1" x14ac:dyDescent="0.25">
      <c r="A469" s="53">
        <v>2025</v>
      </c>
      <c r="B469" s="23" t="s">
        <v>267</v>
      </c>
      <c r="C469" s="22" t="s">
        <v>101</v>
      </c>
      <c r="D469" s="23" t="s">
        <v>156</v>
      </c>
      <c r="E469" s="51">
        <v>829</v>
      </c>
      <c r="F469" s="14"/>
    </row>
    <row r="470" spans="1:6" hidden="1" x14ac:dyDescent="0.25">
      <c r="A470" s="53">
        <v>2025</v>
      </c>
      <c r="B470" s="23" t="s">
        <v>267</v>
      </c>
      <c r="C470" s="22" t="s">
        <v>101</v>
      </c>
      <c r="D470" s="23" t="s">
        <v>157</v>
      </c>
      <c r="E470" s="51">
        <v>192</v>
      </c>
      <c r="F470" s="14"/>
    </row>
    <row r="471" spans="1:6" hidden="1" x14ac:dyDescent="0.25">
      <c r="A471" s="53">
        <v>2025</v>
      </c>
      <c r="B471" s="23" t="s">
        <v>267</v>
      </c>
      <c r="C471" s="22" t="s">
        <v>101</v>
      </c>
      <c r="D471" s="23" t="s">
        <v>158</v>
      </c>
      <c r="E471" s="51">
        <v>226</v>
      </c>
      <c r="F471" s="14"/>
    </row>
    <row r="472" spans="1:6" hidden="1" x14ac:dyDescent="0.25">
      <c r="A472" s="53">
        <v>2025</v>
      </c>
      <c r="B472" s="23" t="s">
        <v>267</v>
      </c>
      <c r="C472" s="22" t="s">
        <v>101</v>
      </c>
      <c r="D472" s="23" t="s">
        <v>159</v>
      </c>
      <c r="E472" s="51">
        <v>86</v>
      </c>
      <c r="F472" s="14"/>
    </row>
    <row r="473" spans="1:6" hidden="1" x14ac:dyDescent="0.25">
      <c r="A473" s="53">
        <v>2025</v>
      </c>
      <c r="B473" s="23" t="s">
        <v>267</v>
      </c>
      <c r="C473" s="22" t="s">
        <v>101</v>
      </c>
      <c r="D473" s="23" t="s">
        <v>160</v>
      </c>
      <c r="E473" s="51">
        <v>1358</v>
      </c>
      <c r="F473" s="14"/>
    </row>
    <row r="474" spans="1:6" hidden="1" x14ac:dyDescent="0.25">
      <c r="A474" s="53">
        <v>2025</v>
      </c>
      <c r="B474" s="23" t="s">
        <v>267</v>
      </c>
      <c r="C474" s="22" t="s">
        <v>101</v>
      </c>
      <c r="D474" s="23" t="s">
        <v>161</v>
      </c>
      <c r="E474" s="51">
        <v>19</v>
      </c>
      <c r="F474" s="14"/>
    </row>
    <row r="475" spans="1:6" hidden="1" x14ac:dyDescent="0.25">
      <c r="A475" s="53">
        <v>2025</v>
      </c>
      <c r="B475" s="23" t="s">
        <v>267</v>
      </c>
      <c r="C475" s="22" t="s">
        <v>101</v>
      </c>
      <c r="D475" s="23" t="s">
        <v>162</v>
      </c>
      <c r="E475" s="51">
        <v>13</v>
      </c>
      <c r="F475" s="14"/>
    </row>
    <row r="476" spans="1:6" hidden="1" x14ac:dyDescent="0.25">
      <c r="A476" s="53">
        <v>2025</v>
      </c>
      <c r="B476" s="23" t="s">
        <v>267</v>
      </c>
      <c r="C476" s="22" t="s">
        <v>101</v>
      </c>
      <c r="D476" s="23" t="s">
        <v>163</v>
      </c>
      <c r="E476" s="51">
        <v>9286</v>
      </c>
      <c r="F476" s="14"/>
    </row>
    <row r="477" spans="1:6" hidden="1" x14ac:dyDescent="0.25">
      <c r="A477" s="53">
        <v>2025</v>
      </c>
      <c r="B477" s="23" t="s">
        <v>267</v>
      </c>
      <c r="C477" s="22" t="s">
        <v>101</v>
      </c>
      <c r="D477" s="23" t="s">
        <v>164</v>
      </c>
      <c r="E477" s="51">
        <v>18123</v>
      </c>
      <c r="F477" s="14"/>
    </row>
    <row r="478" spans="1:6" hidden="1" x14ac:dyDescent="0.25">
      <c r="A478" s="53">
        <v>2025</v>
      </c>
      <c r="B478" s="23" t="s">
        <v>267</v>
      </c>
      <c r="C478" s="22" t="s">
        <v>101</v>
      </c>
      <c r="D478" s="23" t="s">
        <v>165</v>
      </c>
      <c r="E478" s="51">
        <v>151</v>
      </c>
      <c r="F478" s="14"/>
    </row>
    <row r="479" spans="1:6" hidden="1" x14ac:dyDescent="0.25">
      <c r="A479" s="53">
        <v>2025</v>
      </c>
      <c r="B479" s="23" t="s">
        <v>267</v>
      </c>
      <c r="C479" s="22" t="s">
        <v>101</v>
      </c>
      <c r="D479" s="23" t="s">
        <v>166</v>
      </c>
      <c r="E479" s="51">
        <v>172</v>
      </c>
      <c r="F479" s="14"/>
    </row>
    <row r="480" spans="1:6" hidden="1" x14ac:dyDescent="0.25">
      <c r="A480" s="53">
        <v>2025</v>
      </c>
      <c r="B480" s="23" t="s">
        <v>267</v>
      </c>
      <c r="C480" s="22" t="s">
        <v>101</v>
      </c>
      <c r="D480" s="23" t="s">
        <v>167</v>
      </c>
      <c r="E480" s="51">
        <v>33</v>
      </c>
      <c r="F480" s="14"/>
    </row>
    <row r="481" spans="1:6" hidden="1" x14ac:dyDescent="0.25">
      <c r="A481" s="53">
        <v>2025</v>
      </c>
      <c r="B481" s="23" t="s">
        <v>267</v>
      </c>
      <c r="C481" s="22" t="s">
        <v>101</v>
      </c>
      <c r="D481" s="23" t="s">
        <v>168</v>
      </c>
      <c r="E481" s="51">
        <v>167</v>
      </c>
      <c r="F481" s="14"/>
    </row>
    <row r="482" spans="1:6" hidden="1" x14ac:dyDescent="0.25">
      <c r="A482" s="53">
        <v>2025</v>
      </c>
      <c r="B482" s="23" t="s">
        <v>267</v>
      </c>
      <c r="C482" s="22" t="s">
        <v>101</v>
      </c>
      <c r="D482" s="23" t="s">
        <v>252</v>
      </c>
      <c r="E482" s="51">
        <v>101</v>
      </c>
      <c r="F482" s="14"/>
    </row>
    <row r="483" spans="1:6" x14ac:dyDescent="0.25">
      <c r="A483" s="22">
        <v>2025</v>
      </c>
      <c r="B483" s="23" t="s">
        <v>314</v>
      </c>
      <c r="C483" s="22" t="s">
        <v>91</v>
      </c>
      <c r="D483" s="23" t="s">
        <v>171</v>
      </c>
      <c r="E483" s="51">
        <v>105</v>
      </c>
    </row>
    <row r="484" spans="1:6" x14ac:dyDescent="0.25">
      <c r="A484" s="22">
        <v>2025</v>
      </c>
      <c r="B484" s="23" t="s">
        <v>314</v>
      </c>
      <c r="C484" s="22" t="s">
        <v>91</v>
      </c>
      <c r="D484" s="23" t="s">
        <v>172</v>
      </c>
      <c r="E484" s="51">
        <v>66</v>
      </c>
    </row>
    <row r="485" spans="1:6" x14ac:dyDescent="0.25">
      <c r="A485" s="22">
        <v>2025</v>
      </c>
      <c r="B485" s="23" t="s">
        <v>314</v>
      </c>
      <c r="C485" s="22" t="s">
        <v>91</v>
      </c>
      <c r="D485" s="23" t="s">
        <v>173</v>
      </c>
      <c r="E485" s="51">
        <v>44</v>
      </c>
    </row>
    <row r="486" spans="1:6" x14ac:dyDescent="0.25">
      <c r="A486" s="22">
        <v>2025</v>
      </c>
      <c r="B486" s="23" t="s">
        <v>314</v>
      </c>
      <c r="C486" s="22" t="s">
        <v>91</v>
      </c>
      <c r="D486" s="23" t="s">
        <v>174</v>
      </c>
      <c r="E486" s="51">
        <v>43</v>
      </c>
    </row>
    <row r="487" spans="1:6" x14ac:dyDescent="0.25">
      <c r="A487" s="22">
        <v>2025</v>
      </c>
      <c r="B487" s="23" t="s">
        <v>314</v>
      </c>
      <c r="C487" s="22" t="s">
        <v>91</v>
      </c>
      <c r="D487" s="23" t="s">
        <v>175</v>
      </c>
      <c r="E487" s="51">
        <v>21</v>
      </c>
    </row>
    <row r="488" spans="1:6" x14ac:dyDescent="0.25">
      <c r="A488" s="22">
        <v>2025</v>
      </c>
      <c r="B488" s="23" t="s">
        <v>314</v>
      </c>
      <c r="C488" s="22" t="s">
        <v>91</v>
      </c>
      <c r="D488" s="23" t="s">
        <v>176</v>
      </c>
      <c r="E488" s="51">
        <v>41</v>
      </c>
    </row>
    <row r="489" spans="1:6" x14ac:dyDescent="0.25">
      <c r="A489" s="22">
        <v>2025</v>
      </c>
      <c r="B489" s="23" t="s">
        <v>314</v>
      </c>
      <c r="C489" s="22" t="s">
        <v>91</v>
      </c>
      <c r="D489" s="23" t="s">
        <v>177</v>
      </c>
      <c r="E489" s="51">
        <v>45</v>
      </c>
    </row>
    <row r="490" spans="1:6" x14ac:dyDescent="0.25">
      <c r="A490" s="22">
        <v>2025</v>
      </c>
      <c r="B490" s="23" t="s">
        <v>314</v>
      </c>
      <c r="C490" s="22" t="s">
        <v>91</v>
      </c>
      <c r="D490" s="23" t="s">
        <v>178</v>
      </c>
      <c r="E490" s="51">
        <v>2</v>
      </c>
    </row>
    <row r="491" spans="1:6" x14ac:dyDescent="0.25">
      <c r="A491" s="22">
        <v>2025</v>
      </c>
      <c r="B491" s="23" t="s">
        <v>314</v>
      </c>
      <c r="C491" s="22" t="s">
        <v>91</v>
      </c>
      <c r="D491" s="23" t="s">
        <v>179</v>
      </c>
      <c r="E491" s="51">
        <v>1</v>
      </c>
    </row>
    <row r="492" spans="1:6" x14ac:dyDescent="0.25">
      <c r="A492" s="22">
        <v>2025</v>
      </c>
      <c r="B492" s="23" t="s">
        <v>314</v>
      </c>
      <c r="C492" s="22" t="s">
        <v>91</v>
      </c>
      <c r="D492" s="23" t="s">
        <v>180</v>
      </c>
      <c r="E492" s="51">
        <v>1</v>
      </c>
    </row>
    <row r="493" spans="1:6" x14ac:dyDescent="0.25">
      <c r="A493" s="22">
        <v>2025</v>
      </c>
      <c r="B493" s="23" t="s">
        <v>314</v>
      </c>
      <c r="C493" s="22" t="s">
        <v>91</v>
      </c>
      <c r="D493" s="23" t="s">
        <v>92</v>
      </c>
      <c r="E493" s="51">
        <v>480</v>
      </c>
    </row>
    <row r="494" spans="1:6" x14ac:dyDescent="0.25">
      <c r="A494" s="22">
        <v>2025</v>
      </c>
      <c r="B494" s="23" t="s">
        <v>314</v>
      </c>
      <c r="C494" s="22" t="s">
        <v>91</v>
      </c>
      <c r="D494" s="23" t="s">
        <v>181</v>
      </c>
      <c r="E494" s="51">
        <v>7</v>
      </c>
    </row>
    <row r="495" spans="1:6" x14ac:dyDescent="0.25">
      <c r="A495" s="22">
        <v>2025</v>
      </c>
      <c r="B495" s="23" t="s">
        <v>314</v>
      </c>
      <c r="C495" s="22" t="s">
        <v>91</v>
      </c>
      <c r="D495" s="23" t="s">
        <v>182</v>
      </c>
      <c r="E495" s="51">
        <v>1</v>
      </c>
    </row>
    <row r="496" spans="1:6" x14ac:dyDescent="0.25">
      <c r="A496" s="22">
        <v>2025</v>
      </c>
      <c r="B496" s="23" t="s">
        <v>314</v>
      </c>
      <c r="C496" s="22" t="s">
        <v>91</v>
      </c>
      <c r="D496" s="23" t="s">
        <v>183</v>
      </c>
      <c r="E496" s="51">
        <v>1</v>
      </c>
    </row>
    <row r="497" spans="1:5" x14ac:dyDescent="0.25">
      <c r="A497" s="22">
        <v>2025</v>
      </c>
      <c r="B497" s="23" t="s">
        <v>314</v>
      </c>
      <c r="C497" s="22" t="s">
        <v>91</v>
      </c>
      <c r="D497" s="23" t="s">
        <v>184</v>
      </c>
      <c r="E497" s="51">
        <v>83</v>
      </c>
    </row>
    <row r="498" spans="1:5" x14ac:dyDescent="0.25">
      <c r="A498" s="22">
        <v>2025</v>
      </c>
      <c r="B498" s="23" t="s">
        <v>314</v>
      </c>
      <c r="C498" s="22" t="s">
        <v>91</v>
      </c>
      <c r="D498" s="23" t="s">
        <v>185</v>
      </c>
      <c r="E498" s="51">
        <v>410</v>
      </c>
    </row>
    <row r="499" spans="1:5" x14ac:dyDescent="0.25">
      <c r="A499" s="22">
        <v>2025</v>
      </c>
      <c r="B499" s="23" t="s">
        <v>314</v>
      </c>
      <c r="C499" s="22" t="s">
        <v>91</v>
      </c>
      <c r="D499" s="23" t="s">
        <v>186</v>
      </c>
      <c r="E499" s="51">
        <v>68</v>
      </c>
    </row>
    <row r="500" spans="1:5" x14ac:dyDescent="0.25">
      <c r="A500" s="22">
        <v>2025</v>
      </c>
      <c r="B500" s="23" t="s">
        <v>314</v>
      </c>
      <c r="C500" s="22" t="s">
        <v>91</v>
      </c>
      <c r="D500" s="23" t="s">
        <v>187</v>
      </c>
      <c r="E500" s="51">
        <v>33</v>
      </c>
    </row>
    <row r="501" spans="1:5" x14ac:dyDescent="0.25">
      <c r="A501" s="22">
        <v>2025</v>
      </c>
      <c r="B501" s="23" t="s">
        <v>314</v>
      </c>
      <c r="C501" s="22" t="s">
        <v>91</v>
      </c>
      <c r="D501" s="23" t="s">
        <v>188</v>
      </c>
      <c r="E501" s="51">
        <v>65</v>
      </c>
    </row>
    <row r="502" spans="1:5" x14ac:dyDescent="0.25">
      <c r="A502" s="22">
        <v>2025</v>
      </c>
      <c r="B502" s="23" t="s">
        <v>314</v>
      </c>
      <c r="C502" s="22" t="s">
        <v>91</v>
      </c>
      <c r="D502" s="23" t="s">
        <v>189</v>
      </c>
      <c r="E502" s="51">
        <v>7</v>
      </c>
    </row>
    <row r="503" spans="1:5" x14ac:dyDescent="0.25">
      <c r="A503" s="22">
        <v>2025</v>
      </c>
      <c r="B503" s="23" t="s">
        <v>314</v>
      </c>
      <c r="C503" s="22" t="s">
        <v>91</v>
      </c>
      <c r="D503" s="23" t="s">
        <v>190</v>
      </c>
      <c r="E503" s="51">
        <v>38</v>
      </c>
    </row>
    <row r="504" spans="1:5" x14ac:dyDescent="0.25">
      <c r="A504" s="22">
        <v>2025</v>
      </c>
      <c r="B504" s="23" t="s">
        <v>314</v>
      </c>
      <c r="C504" s="22" t="s">
        <v>91</v>
      </c>
      <c r="D504" s="23" t="s">
        <v>191</v>
      </c>
      <c r="E504" s="51">
        <v>12</v>
      </c>
    </row>
    <row r="505" spans="1:5" x14ac:dyDescent="0.25">
      <c r="A505" s="22">
        <v>2025</v>
      </c>
      <c r="B505" s="23" t="s">
        <v>314</v>
      </c>
      <c r="C505" s="22" t="s">
        <v>91</v>
      </c>
      <c r="D505" s="23" t="s">
        <v>192</v>
      </c>
      <c r="E505" s="51">
        <v>2</v>
      </c>
    </row>
    <row r="506" spans="1:5" x14ac:dyDescent="0.25">
      <c r="A506" s="22">
        <v>2025</v>
      </c>
      <c r="B506" s="23" t="s">
        <v>314</v>
      </c>
      <c r="C506" s="22" t="s">
        <v>91</v>
      </c>
      <c r="D506" s="23" t="s">
        <v>193</v>
      </c>
      <c r="E506" s="51">
        <v>1</v>
      </c>
    </row>
    <row r="507" spans="1:5" x14ac:dyDescent="0.25">
      <c r="A507" s="22">
        <v>2025</v>
      </c>
      <c r="B507" s="23" t="s">
        <v>314</v>
      </c>
      <c r="C507" s="22" t="s">
        <v>91</v>
      </c>
      <c r="D507" s="23" t="s">
        <v>194</v>
      </c>
      <c r="E507" s="51">
        <v>414</v>
      </c>
    </row>
    <row r="508" spans="1:5" x14ac:dyDescent="0.25">
      <c r="A508" s="22">
        <v>2025</v>
      </c>
      <c r="B508" s="23" t="s">
        <v>314</v>
      </c>
      <c r="C508" s="22" t="s">
        <v>91</v>
      </c>
      <c r="D508" s="23" t="s">
        <v>195</v>
      </c>
      <c r="E508" s="51">
        <v>5211</v>
      </c>
    </row>
    <row r="509" spans="1:5" x14ac:dyDescent="0.25">
      <c r="A509" s="22">
        <v>2025</v>
      </c>
      <c r="B509" s="23" t="s">
        <v>314</v>
      </c>
      <c r="C509" s="22" t="s">
        <v>91</v>
      </c>
      <c r="D509" s="23" t="s">
        <v>196</v>
      </c>
      <c r="E509" s="51">
        <v>2</v>
      </c>
    </row>
    <row r="510" spans="1:5" x14ac:dyDescent="0.25">
      <c r="A510" s="22">
        <v>2025</v>
      </c>
      <c r="B510" s="23" t="s">
        <v>314</v>
      </c>
      <c r="C510" s="22" t="s">
        <v>91</v>
      </c>
      <c r="D510" s="23" t="s">
        <v>197</v>
      </c>
      <c r="E510" s="51">
        <v>5</v>
      </c>
    </row>
    <row r="511" spans="1:5" x14ac:dyDescent="0.25">
      <c r="A511" s="22">
        <v>2025</v>
      </c>
      <c r="B511" s="23" t="s">
        <v>314</v>
      </c>
      <c r="C511" s="22" t="s">
        <v>91</v>
      </c>
      <c r="D511" s="23" t="s">
        <v>93</v>
      </c>
      <c r="E511" s="51">
        <v>1223</v>
      </c>
    </row>
    <row r="512" spans="1:5" x14ac:dyDescent="0.25">
      <c r="A512" s="22">
        <v>2025</v>
      </c>
      <c r="B512" s="23" t="s">
        <v>314</v>
      </c>
      <c r="C512" s="22" t="s">
        <v>91</v>
      </c>
      <c r="D512" s="23" t="s">
        <v>198</v>
      </c>
      <c r="E512" s="51">
        <v>43</v>
      </c>
    </row>
    <row r="513" spans="1:5" x14ac:dyDescent="0.25">
      <c r="A513" s="22">
        <v>2025</v>
      </c>
      <c r="B513" s="23" t="s">
        <v>314</v>
      </c>
      <c r="C513" s="22" t="s">
        <v>91</v>
      </c>
      <c r="D513" s="23" t="s">
        <v>199</v>
      </c>
      <c r="E513" s="51">
        <v>32</v>
      </c>
    </row>
    <row r="514" spans="1:5" x14ac:dyDescent="0.25">
      <c r="A514" s="22">
        <v>2025</v>
      </c>
      <c r="B514" s="23" t="s">
        <v>314</v>
      </c>
      <c r="C514" s="22" t="s">
        <v>91</v>
      </c>
      <c r="D514" s="23" t="s">
        <v>200</v>
      </c>
      <c r="E514" s="51">
        <v>7381</v>
      </c>
    </row>
    <row r="515" spans="1:5" x14ac:dyDescent="0.25">
      <c r="A515" s="22">
        <v>2025</v>
      </c>
      <c r="B515" s="23" t="s">
        <v>314</v>
      </c>
      <c r="C515" s="22" t="s">
        <v>91</v>
      </c>
      <c r="D515" s="23" t="s">
        <v>201</v>
      </c>
      <c r="E515" s="51">
        <v>27</v>
      </c>
    </row>
    <row r="516" spans="1:5" x14ac:dyDescent="0.25">
      <c r="A516" s="22">
        <v>2025</v>
      </c>
      <c r="B516" s="23" t="s">
        <v>314</v>
      </c>
      <c r="C516" s="22" t="s">
        <v>91</v>
      </c>
      <c r="D516" s="23" t="s">
        <v>94</v>
      </c>
      <c r="E516" s="51">
        <v>139</v>
      </c>
    </row>
    <row r="517" spans="1:5" x14ac:dyDescent="0.25">
      <c r="A517" s="22">
        <v>2025</v>
      </c>
      <c r="B517" s="23" t="s">
        <v>314</v>
      </c>
      <c r="C517" s="22" t="s">
        <v>91</v>
      </c>
      <c r="D517" s="23" t="s">
        <v>95</v>
      </c>
      <c r="E517" s="51">
        <v>276</v>
      </c>
    </row>
    <row r="518" spans="1:5" x14ac:dyDescent="0.25">
      <c r="A518" s="22">
        <v>2025</v>
      </c>
      <c r="B518" s="23" t="s">
        <v>314</v>
      </c>
      <c r="C518" s="22" t="s">
        <v>91</v>
      </c>
      <c r="D518" s="23" t="s">
        <v>202</v>
      </c>
      <c r="E518" s="51">
        <v>901</v>
      </c>
    </row>
    <row r="519" spans="1:5" x14ac:dyDescent="0.25">
      <c r="A519" s="22">
        <v>2025</v>
      </c>
      <c r="B519" s="23" t="s">
        <v>314</v>
      </c>
      <c r="C519" s="22" t="s">
        <v>91</v>
      </c>
      <c r="D519" s="23" t="s">
        <v>203</v>
      </c>
      <c r="E519" s="51">
        <v>57</v>
      </c>
    </row>
    <row r="520" spans="1:5" x14ac:dyDescent="0.25">
      <c r="A520" s="22">
        <v>2025</v>
      </c>
      <c r="B520" s="23" t="s">
        <v>314</v>
      </c>
      <c r="C520" s="22" t="s">
        <v>91</v>
      </c>
      <c r="D520" s="23" t="s">
        <v>204</v>
      </c>
      <c r="E520" s="51">
        <v>15</v>
      </c>
    </row>
    <row r="521" spans="1:5" x14ac:dyDescent="0.25">
      <c r="A521" s="22">
        <v>2025</v>
      </c>
      <c r="B521" s="23" t="s">
        <v>314</v>
      </c>
      <c r="C521" s="22" t="s">
        <v>91</v>
      </c>
      <c r="D521" s="23" t="s">
        <v>96</v>
      </c>
      <c r="E521" s="51">
        <v>78</v>
      </c>
    </row>
    <row r="522" spans="1:5" x14ac:dyDescent="0.25">
      <c r="A522" s="22">
        <v>2025</v>
      </c>
      <c r="B522" s="23" t="s">
        <v>314</v>
      </c>
      <c r="C522" s="22" t="s">
        <v>91</v>
      </c>
      <c r="D522" s="23" t="s">
        <v>205</v>
      </c>
      <c r="E522" s="51">
        <v>1</v>
      </c>
    </row>
    <row r="523" spans="1:5" x14ac:dyDescent="0.25">
      <c r="A523" s="22">
        <v>2025</v>
      </c>
      <c r="B523" s="23" t="s">
        <v>314</v>
      </c>
      <c r="C523" s="22" t="s">
        <v>91</v>
      </c>
      <c r="D523" s="23" t="s">
        <v>206</v>
      </c>
      <c r="E523" s="51">
        <v>58</v>
      </c>
    </row>
    <row r="524" spans="1:5" x14ac:dyDescent="0.25">
      <c r="A524" s="22">
        <v>2025</v>
      </c>
      <c r="B524" s="23" t="s">
        <v>314</v>
      </c>
      <c r="C524" s="22" t="s">
        <v>91</v>
      </c>
      <c r="D524" s="23" t="s">
        <v>207</v>
      </c>
      <c r="E524" s="51">
        <v>1</v>
      </c>
    </row>
    <row r="525" spans="1:5" x14ac:dyDescent="0.25">
      <c r="A525" s="22">
        <v>2025</v>
      </c>
      <c r="B525" s="23" t="s">
        <v>314</v>
      </c>
      <c r="C525" s="22" t="s">
        <v>91</v>
      </c>
      <c r="D525" s="23" t="s">
        <v>97</v>
      </c>
      <c r="E525" s="51">
        <v>99</v>
      </c>
    </row>
    <row r="526" spans="1:5" x14ac:dyDescent="0.25">
      <c r="A526" s="22">
        <v>2025</v>
      </c>
      <c r="B526" s="23" t="s">
        <v>314</v>
      </c>
      <c r="C526" s="22" t="s">
        <v>91</v>
      </c>
      <c r="D526" s="23" t="s">
        <v>98</v>
      </c>
      <c r="E526" s="51">
        <v>6408</v>
      </c>
    </row>
    <row r="527" spans="1:5" x14ac:dyDescent="0.25">
      <c r="A527" s="22">
        <v>2025</v>
      </c>
      <c r="B527" s="23" t="s">
        <v>314</v>
      </c>
      <c r="C527" s="22" t="s">
        <v>91</v>
      </c>
      <c r="D527" s="23" t="s">
        <v>99</v>
      </c>
      <c r="E527" s="51">
        <v>322</v>
      </c>
    </row>
    <row r="528" spans="1:5" x14ac:dyDescent="0.25">
      <c r="A528" s="22">
        <v>2025</v>
      </c>
      <c r="B528" s="23" t="s">
        <v>314</v>
      </c>
      <c r="C528" s="22" t="s">
        <v>91</v>
      </c>
      <c r="D528" s="23" t="s">
        <v>208</v>
      </c>
      <c r="E528" s="51">
        <v>1</v>
      </c>
    </row>
    <row r="529" spans="1:5" x14ac:dyDescent="0.25">
      <c r="A529" s="22">
        <v>2025</v>
      </c>
      <c r="B529" s="23" t="s">
        <v>314</v>
      </c>
      <c r="C529" s="22" t="s">
        <v>91</v>
      </c>
      <c r="D529" s="23" t="s">
        <v>209</v>
      </c>
      <c r="E529" s="51">
        <v>3</v>
      </c>
    </row>
    <row r="530" spans="1:5" x14ac:dyDescent="0.25">
      <c r="A530" s="22">
        <v>2025</v>
      </c>
      <c r="B530" s="23" t="s">
        <v>314</v>
      </c>
      <c r="C530" s="22" t="s">
        <v>91</v>
      </c>
      <c r="D530" s="23" t="s">
        <v>210</v>
      </c>
      <c r="E530" s="51">
        <v>66</v>
      </c>
    </row>
    <row r="531" spans="1:5" x14ac:dyDescent="0.25">
      <c r="A531" s="22">
        <v>2025</v>
      </c>
      <c r="B531" s="23" t="s">
        <v>314</v>
      </c>
      <c r="C531" s="22" t="s">
        <v>91</v>
      </c>
      <c r="D531" s="23" t="s">
        <v>211</v>
      </c>
      <c r="E531" s="51">
        <v>74</v>
      </c>
    </row>
    <row r="532" spans="1:5" x14ac:dyDescent="0.25">
      <c r="A532" s="22">
        <v>2025</v>
      </c>
      <c r="B532" s="23" t="s">
        <v>314</v>
      </c>
      <c r="C532" s="22" t="s">
        <v>91</v>
      </c>
      <c r="D532" s="23" t="s">
        <v>100</v>
      </c>
      <c r="E532" s="51">
        <v>29</v>
      </c>
    </row>
    <row r="533" spans="1:5" x14ac:dyDescent="0.25">
      <c r="A533" s="22">
        <v>2025</v>
      </c>
      <c r="B533" s="23" t="s">
        <v>314</v>
      </c>
      <c r="C533" s="22" t="s">
        <v>91</v>
      </c>
      <c r="D533" s="23" t="s">
        <v>212</v>
      </c>
      <c r="E533" s="51">
        <v>66</v>
      </c>
    </row>
    <row r="534" spans="1:5" x14ac:dyDescent="0.25">
      <c r="A534" s="22">
        <v>2025</v>
      </c>
      <c r="B534" s="23" t="s">
        <v>314</v>
      </c>
      <c r="C534" s="22" t="s">
        <v>91</v>
      </c>
      <c r="D534" s="23" t="s">
        <v>213</v>
      </c>
      <c r="E534" s="51">
        <v>58</v>
      </c>
    </row>
    <row r="535" spans="1:5" x14ac:dyDescent="0.25">
      <c r="A535" s="73">
        <v>2025</v>
      </c>
      <c r="B535" s="23" t="s">
        <v>314</v>
      </c>
      <c r="C535" s="73" t="s">
        <v>91</v>
      </c>
      <c r="D535" s="74" t="s">
        <v>214</v>
      </c>
      <c r="E535" s="91">
        <v>27</v>
      </c>
    </row>
    <row r="536" spans="1:5" x14ac:dyDescent="0.25">
      <c r="A536" s="64">
        <v>2025</v>
      </c>
      <c r="B536" s="65" t="s">
        <v>314</v>
      </c>
      <c r="C536" s="64" t="s">
        <v>289</v>
      </c>
      <c r="D536" s="65"/>
      <c r="E536" s="66">
        <v>24594</v>
      </c>
    </row>
    <row r="537" spans="1:5" x14ac:dyDescent="0.25">
      <c r="A537" s="22">
        <v>2025</v>
      </c>
      <c r="B537" s="23" t="s">
        <v>314</v>
      </c>
      <c r="C537" s="22" t="s">
        <v>101</v>
      </c>
      <c r="D537" s="23" t="s">
        <v>263</v>
      </c>
      <c r="E537" s="51">
        <v>1</v>
      </c>
    </row>
    <row r="538" spans="1:5" x14ac:dyDescent="0.25">
      <c r="A538" s="22">
        <v>2025</v>
      </c>
      <c r="B538" s="23" t="s">
        <v>314</v>
      </c>
      <c r="C538" s="22" t="s">
        <v>101</v>
      </c>
      <c r="D538" s="23" t="s">
        <v>102</v>
      </c>
      <c r="E538" s="51">
        <v>151385</v>
      </c>
    </row>
    <row r="539" spans="1:5" x14ac:dyDescent="0.25">
      <c r="A539" s="22">
        <v>2025</v>
      </c>
      <c r="B539" s="23" t="s">
        <v>314</v>
      </c>
      <c r="C539" s="22" t="s">
        <v>101</v>
      </c>
      <c r="D539" s="23" t="s">
        <v>215</v>
      </c>
      <c r="E539" s="51">
        <v>71</v>
      </c>
    </row>
    <row r="540" spans="1:5" x14ac:dyDescent="0.25">
      <c r="A540" s="22">
        <v>2025</v>
      </c>
      <c r="B540" s="23" t="s">
        <v>314</v>
      </c>
      <c r="C540" s="22" t="s">
        <v>101</v>
      </c>
      <c r="D540" s="23" t="s">
        <v>103</v>
      </c>
      <c r="E540" s="51">
        <v>1144</v>
      </c>
    </row>
    <row r="541" spans="1:5" x14ac:dyDescent="0.25">
      <c r="A541" s="22">
        <v>2025</v>
      </c>
      <c r="B541" s="23" t="s">
        <v>314</v>
      </c>
      <c r="C541" s="22" t="s">
        <v>101</v>
      </c>
      <c r="D541" s="23" t="s">
        <v>216</v>
      </c>
      <c r="E541" s="51">
        <v>43</v>
      </c>
    </row>
    <row r="542" spans="1:5" x14ac:dyDescent="0.25">
      <c r="A542" s="22">
        <v>2025</v>
      </c>
      <c r="B542" s="23" t="s">
        <v>314</v>
      </c>
      <c r="C542" s="22" t="s">
        <v>101</v>
      </c>
      <c r="D542" s="23" t="s">
        <v>104</v>
      </c>
      <c r="E542" s="51">
        <v>50</v>
      </c>
    </row>
    <row r="543" spans="1:5" x14ac:dyDescent="0.25">
      <c r="A543" s="22">
        <v>2025</v>
      </c>
      <c r="B543" s="23" t="s">
        <v>314</v>
      </c>
      <c r="C543" s="22" t="s">
        <v>101</v>
      </c>
      <c r="D543" s="23" t="s">
        <v>105</v>
      </c>
      <c r="E543" s="51">
        <v>8</v>
      </c>
    </row>
    <row r="544" spans="1:5" x14ac:dyDescent="0.25">
      <c r="A544" s="22">
        <v>2025</v>
      </c>
      <c r="B544" s="23" t="s">
        <v>314</v>
      </c>
      <c r="C544" s="22" t="s">
        <v>101</v>
      </c>
      <c r="D544" s="23" t="s">
        <v>106</v>
      </c>
      <c r="E544" s="51">
        <v>142</v>
      </c>
    </row>
    <row r="545" spans="1:5" x14ac:dyDescent="0.25">
      <c r="A545" s="22">
        <v>2025</v>
      </c>
      <c r="B545" s="23" t="s">
        <v>314</v>
      </c>
      <c r="C545" s="22" t="s">
        <v>101</v>
      </c>
      <c r="D545" s="23" t="s">
        <v>107</v>
      </c>
      <c r="E545" s="51">
        <v>152</v>
      </c>
    </row>
    <row r="546" spans="1:5" x14ac:dyDescent="0.25">
      <c r="A546" s="22">
        <v>2025</v>
      </c>
      <c r="B546" s="23" t="s">
        <v>314</v>
      </c>
      <c r="C546" s="22" t="s">
        <v>101</v>
      </c>
      <c r="D546" s="23" t="s">
        <v>108</v>
      </c>
      <c r="E546" s="51">
        <v>281</v>
      </c>
    </row>
    <row r="547" spans="1:5" x14ac:dyDescent="0.25">
      <c r="A547" s="22">
        <v>2025</v>
      </c>
      <c r="B547" s="23" t="s">
        <v>314</v>
      </c>
      <c r="C547" s="22" t="s">
        <v>101</v>
      </c>
      <c r="D547" s="23" t="s">
        <v>109</v>
      </c>
      <c r="E547" s="51">
        <v>14</v>
      </c>
    </row>
    <row r="548" spans="1:5" x14ac:dyDescent="0.25">
      <c r="A548" s="22">
        <v>2025</v>
      </c>
      <c r="B548" s="23" t="s">
        <v>314</v>
      </c>
      <c r="C548" s="22" t="s">
        <v>101</v>
      </c>
      <c r="D548" s="23" t="s">
        <v>217</v>
      </c>
      <c r="E548" s="51">
        <v>71</v>
      </c>
    </row>
    <row r="549" spans="1:5" x14ac:dyDescent="0.25">
      <c r="A549" s="22">
        <v>2025</v>
      </c>
      <c r="B549" s="23" t="s">
        <v>314</v>
      </c>
      <c r="C549" s="22" t="s">
        <v>101</v>
      </c>
      <c r="D549" s="23" t="s">
        <v>110</v>
      </c>
      <c r="E549" s="51">
        <v>13</v>
      </c>
    </row>
    <row r="550" spans="1:5" x14ac:dyDescent="0.25">
      <c r="A550" s="22">
        <v>2025</v>
      </c>
      <c r="B550" s="23" t="s">
        <v>314</v>
      </c>
      <c r="C550" s="22" t="s">
        <v>101</v>
      </c>
      <c r="D550" s="23" t="s">
        <v>218</v>
      </c>
      <c r="E550" s="51">
        <v>1</v>
      </c>
    </row>
    <row r="551" spans="1:5" x14ac:dyDescent="0.25">
      <c r="A551" s="22">
        <v>2025</v>
      </c>
      <c r="B551" s="23" t="s">
        <v>314</v>
      </c>
      <c r="C551" s="22" t="s">
        <v>101</v>
      </c>
      <c r="D551" s="23" t="s">
        <v>219</v>
      </c>
      <c r="E551" s="51">
        <v>1</v>
      </c>
    </row>
    <row r="552" spans="1:5" x14ac:dyDescent="0.25">
      <c r="A552" s="22">
        <v>2025</v>
      </c>
      <c r="B552" s="23" t="s">
        <v>314</v>
      </c>
      <c r="C552" s="22" t="s">
        <v>101</v>
      </c>
      <c r="D552" s="23" t="s">
        <v>220</v>
      </c>
      <c r="E552" s="51">
        <v>4</v>
      </c>
    </row>
    <row r="553" spans="1:5" x14ac:dyDescent="0.25">
      <c r="A553" s="22">
        <v>2025</v>
      </c>
      <c r="B553" s="23" t="s">
        <v>314</v>
      </c>
      <c r="C553" s="22" t="s">
        <v>101</v>
      </c>
      <c r="D553" s="23" t="s">
        <v>221</v>
      </c>
      <c r="E553" s="51">
        <v>1</v>
      </c>
    </row>
    <row r="554" spans="1:5" x14ac:dyDescent="0.25">
      <c r="A554" s="22">
        <v>2025</v>
      </c>
      <c r="B554" s="23" t="s">
        <v>314</v>
      </c>
      <c r="C554" s="22" t="s">
        <v>101</v>
      </c>
      <c r="D554" s="23" t="s">
        <v>222</v>
      </c>
      <c r="E554" s="51">
        <v>4</v>
      </c>
    </row>
    <row r="555" spans="1:5" x14ac:dyDescent="0.25">
      <c r="A555" s="22">
        <v>2025</v>
      </c>
      <c r="B555" s="23" t="s">
        <v>314</v>
      </c>
      <c r="C555" s="22" t="s">
        <v>101</v>
      </c>
      <c r="D555" s="23" t="s">
        <v>111</v>
      </c>
      <c r="E555" s="51">
        <v>7</v>
      </c>
    </row>
    <row r="556" spans="1:5" x14ac:dyDescent="0.25">
      <c r="A556" s="22">
        <v>2025</v>
      </c>
      <c r="B556" s="23" t="s">
        <v>314</v>
      </c>
      <c r="C556" s="22" t="s">
        <v>101</v>
      </c>
      <c r="D556" s="23" t="s">
        <v>112</v>
      </c>
      <c r="E556" s="51">
        <v>41</v>
      </c>
    </row>
    <row r="557" spans="1:5" x14ac:dyDescent="0.25">
      <c r="A557" s="22">
        <v>2025</v>
      </c>
      <c r="B557" s="23" t="s">
        <v>314</v>
      </c>
      <c r="C557" s="22" t="s">
        <v>101</v>
      </c>
      <c r="D557" s="23" t="s">
        <v>113</v>
      </c>
      <c r="E557" s="51">
        <v>37</v>
      </c>
    </row>
    <row r="558" spans="1:5" x14ac:dyDescent="0.25">
      <c r="A558" s="22">
        <v>2025</v>
      </c>
      <c r="B558" s="23" t="s">
        <v>314</v>
      </c>
      <c r="C558" s="22" t="s">
        <v>101</v>
      </c>
      <c r="D558" s="23" t="s">
        <v>223</v>
      </c>
      <c r="E558" s="51">
        <v>26</v>
      </c>
    </row>
    <row r="559" spans="1:5" x14ac:dyDescent="0.25">
      <c r="A559" s="22">
        <v>2025</v>
      </c>
      <c r="B559" s="23" t="s">
        <v>314</v>
      </c>
      <c r="C559" s="22" t="s">
        <v>101</v>
      </c>
      <c r="D559" s="23" t="s">
        <v>114</v>
      </c>
      <c r="E559" s="51">
        <v>39</v>
      </c>
    </row>
    <row r="560" spans="1:5" x14ac:dyDescent="0.25">
      <c r="A560" s="22">
        <v>2025</v>
      </c>
      <c r="B560" s="23" t="s">
        <v>314</v>
      </c>
      <c r="C560" s="22" t="s">
        <v>101</v>
      </c>
      <c r="D560" s="23" t="s">
        <v>115</v>
      </c>
      <c r="E560" s="51">
        <v>351</v>
      </c>
    </row>
    <row r="561" spans="1:5" x14ac:dyDescent="0.25">
      <c r="A561" s="22">
        <v>2025</v>
      </c>
      <c r="B561" s="23" t="s">
        <v>314</v>
      </c>
      <c r="C561" s="22" t="s">
        <v>101</v>
      </c>
      <c r="D561" s="23" t="s">
        <v>224</v>
      </c>
      <c r="E561" s="51">
        <v>32</v>
      </c>
    </row>
    <row r="562" spans="1:5" x14ac:dyDescent="0.25">
      <c r="A562" s="22">
        <v>2025</v>
      </c>
      <c r="B562" s="23" t="s">
        <v>314</v>
      </c>
      <c r="C562" s="22" t="s">
        <v>101</v>
      </c>
      <c r="D562" s="23" t="s">
        <v>116</v>
      </c>
      <c r="E562" s="51">
        <v>56</v>
      </c>
    </row>
    <row r="563" spans="1:5" x14ac:dyDescent="0.25">
      <c r="A563" s="22">
        <v>2025</v>
      </c>
      <c r="B563" s="23" t="s">
        <v>314</v>
      </c>
      <c r="C563" s="22" t="s">
        <v>101</v>
      </c>
      <c r="D563" s="23" t="s">
        <v>117</v>
      </c>
      <c r="E563" s="51">
        <v>8358</v>
      </c>
    </row>
    <row r="564" spans="1:5" x14ac:dyDescent="0.25">
      <c r="A564" s="22">
        <v>2025</v>
      </c>
      <c r="B564" s="23" t="s">
        <v>314</v>
      </c>
      <c r="C564" s="22" t="s">
        <v>101</v>
      </c>
      <c r="D564" s="23" t="s">
        <v>118</v>
      </c>
      <c r="E564" s="51">
        <v>114</v>
      </c>
    </row>
    <row r="565" spans="1:5" x14ac:dyDescent="0.25">
      <c r="A565" s="22">
        <v>2025</v>
      </c>
      <c r="B565" s="23" t="s">
        <v>314</v>
      </c>
      <c r="C565" s="22" t="s">
        <v>101</v>
      </c>
      <c r="D565" s="23" t="s">
        <v>225</v>
      </c>
      <c r="E565" s="51">
        <v>14</v>
      </c>
    </row>
    <row r="566" spans="1:5" x14ac:dyDescent="0.25">
      <c r="A566" s="22">
        <v>2025</v>
      </c>
      <c r="B566" s="23" t="s">
        <v>314</v>
      </c>
      <c r="C566" s="22" t="s">
        <v>101</v>
      </c>
      <c r="D566" s="23" t="s">
        <v>226</v>
      </c>
      <c r="E566" s="51">
        <v>2</v>
      </c>
    </row>
    <row r="567" spans="1:5" x14ac:dyDescent="0.25">
      <c r="A567" s="22">
        <v>2025</v>
      </c>
      <c r="B567" s="23" t="s">
        <v>314</v>
      </c>
      <c r="C567" s="22" t="s">
        <v>101</v>
      </c>
      <c r="D567" s="23" t="s">
        <v>119</v>
      </c>
      <c r="E567" s="51">
        <v>747</v>
      </c>
    </row>
    <row r="568" spans="1:5" x14ac:dyDescent="0.25">
      <c r="A568" s="22">
        <v>2025</v>
      </c>
      <c r="B568" s="23" t="s">
        <v>314</v>
      </c>
      <c r="C568" s="22" t="s">
        <v>101</v>
      </c>
      <c r="D568" s="23" t="s">
        <v>227</v>
      </c>
      <c r="E568" s="51">
        <v>14</v>
      </c>
    </row>
    <row r="569" spans="1:5" x14ac:dyDescent="0.25">
      <c r="A569" s="22">
        <v>2025</v>
      </c>
      <c r="B569" s="23" t="s">
        <v>314</v>
      </c>
      <c r="C569" s="22" t="s">
        <v>101</v>
      </c>
      <c r="D569" s="23" t="s">
        <v>228</v>
      </c>
      <c r="E569" s="51">
        <v>53</v>
      </c>
    </row>
    <row r="570" spans="1:5" x14ac:dyDescent="0.25">
      <c r="A570" s="22">
        <v>2025</v>
      </c>
      <c r="B570" s="23" t="s">
        <v>314</v>
      </c>
      <c r="C570" s="22" t="s">
        <v>101</v>
      </c>
      <c r="D570" s="23" t="s">
        <v>120</v>
      </c>
      <c r="E570" s="51">
        <v>118</v>
      </c>
    </row>
    <row r="571" spans="1:5" x14ac:dyDescent="0.25">
      <c r="A571" s="22">
        <v>2025</v>
      </c>
      <c r="B571" s="23" t="s">
        <v>314</v>
      </c>
      <c r="C571" s="22" t="s">
        <v>101</v>
      </c>
      <c r="D571" s="23" t="s">
        <v>229</v>
      </c>
      <c r="E571" s="51">
        <v>31</v>
      </c>
    </row>
    <row r="572" spans="1:5" x14ac:dyDescent="0.25">
      <c r="A572" s="22">
        <v>2025</v>
      </c>
      <c r="B572" s="23" t="s">
        <v>314</v>
      </c>
      <c r="C572" s="22" t="s">
        <v>101</v>
      </c>
      <c r="D572" s="23" t="s">
        <v>121</v>
      </c>
      <c r="E572" s="51">
        <v>146</v>
      </c>
    </row>
    <row r="573" spans="1:5" x14ac:dyDescent="0.25">
      <c r="A573" s="22">
        <v>2025</v>
      </c>
      <c r="B573" s="23" t="s">
        <v>314</v>
      </c>
      <c r="C573" s="22" t="s">
        <v>101</v>
      </c>
      <c r="D573" s="23" t="s">
        <v>230</v>
      </c>
      <c r="E573" s="51">
        <v>2</v>
      </c>
    </row>
    <row r="574" spans="1:5" x14ac:dyDescent="0.25">
      <c r="A574" s="22">
        <v>2025</v>
      </c>
      <c r="B574" s="23" t="s">
        <v>314</v>
      </c>
      <c r="C574" s="22" t="s">
        <v>101</v>
      </c>
      <c r="D574" s="23" t="s">
        <v>122</v>
      </c>
      <c r="E574" s="51">
        <v>155</v>
      </c>
    </row>
    <row r="575" spans="1:5" x14ac:dyDescent="0.25">
      <c r="A575" s="22">
        <v>2025</v>
      </c>
      <c r="B575" s="23" t="s">
        <v>314</v>
      </c>
      <c r="C575" s="22" t="s">
        <v>101</v>
      </c>
      <c r="D575" s="23" t="s">
        <v>231</v>
      </c>
      <c r="E575" s="51">
        <v>175</v>
      </c>
    </row>
    <row r="576" spans="1:5" x14ac:dyDescent="0.25">
      <c r="A576" s="22">
        <v>2025</v>
      </c>
      <c r="B576" s="23" t="s">
        <v>314</v>
      </c>
      <c r="C576" s="22" t="s">
        <v>101</v>
      </c>
      <c r="D576" s="23" t="s">
        <v>232</v>
      </c>
      <c r="E576" s="51">
        <v>50</v>
      </c>
    </row>
    <row r="577" spans="1:5" x14ac:dyDescent="0.25">
      <c r="A577" s="22">
        <v>2025</v>
      </c>
      <c r="B577" s="23" t="s">
        <v>314</v>
      </c>
      <c r="C577" s="22" t="s">
        <v>101</v>
      </c>
      <c r="D577" s="23" t="s">
        <v>123</v>
      </c>
      <c r="E577" s="51">
        <v>20</v>
      </c>
    </row>
    <row r="578" spans="1:5" x14ac:dyDescent="0.25">
      <c r="A578" s="22">
        <v>2025</v>
      </c>
      <c r="B578" s="23" t="s">
        <v>314</v>
      </c>
      <c r="C578" s="22" t="s">
        <v>101</v>
      </c>
      <c r="D578" s="23" t="s">
        <v>233</v>
      </c>
      <c r="E578" s="51">
        <v>11</v>
      </c>
    </row>
    <row r="579" spans="1:5" x14ac:dyDescent="0.25">
      <c r="A579" s="22">
        <v>2025</v>
      </c>
      <c r="B579" s="23" t="s">
        <v>314</v>
      </c>
      <c r="C579" s="22" t="s">
        <v>101</v>
      </c>
      <c r="D579" s="23" t="s">
        <v>124</v>
      </c>
      <c r="E579" s="51">
        <v>288</v>
      </c>
    </row>
    <row r="580" spans="1:5" x14ac:dyDescent="0.25">
      <c r="A580" s="22">
        <v>2025</v>
      </c>
      <c r="B580" s="23" t="s">
        <v>314</v>
      </c>
      <c r="C580" s="22" t="s">
        <v>101</v>
      </c>
      <c r="D580" s="23" t="s">
        <v>234</v>
      </c>
      <c r="E580" s="51">
        <v>8</v>
      </c>
    </row>
    <row r="581" spans="1:5" x14ac:dyDescent="0.25">
      <c r="A581" s="22">
        <v>2025</v>
      </c>
      <c r="B581" s="23" t="s">
        <v>314</v>
      </c>
      <c r="C581" s="22" t="s">
        <v>101</v>
      </c>
      <c r="D581" s="23" t="s">
        <v>125</v>
      </c>
      <c r="E581" s="51">
        <v>62</v>
      </c>
    </row>
    <row r="582" spans="1:5" x14ac:dyDescent="0.25">
      <c r="A582" s="22">
        <v>2025</v>
      </c>
      <c r="B582" s="23" t="s">
        <v>314</v>
      </c>
      <c r="C582" s="22" t="s">
        <v>101</v>
      </c>
      <c r="D582" s="23" t="s">
        <v>126</v>
      </c>
      <c r="E582" s="51">
        <v>774</v>
      </c>
    </row>
    <row r="583" spans="1:5" x14ac:dyDescent="0.25">
      <c r="A583" s="22">
        <v>2025</v>
      </c>
      <c r="B583" s="23" t="s">
        <v>314</v>
      </c>
      <c r="C583" s="22" t="s">
        <v>101</v>
      </c>
      <c r="D583" s="23" t="s">
        <v>127</v>
      </c>
      <c r="E583" s="51">
        <v>1027</v>
      </c>
    </row>
    <row r="584" spans="1:5" x14ac:dyDescent="0.25">
      <c r="A584" s="22">
        <v>2025</v>
      </c>
      <c r="B584" s="23" t="s">
        <v>314</v>
      </c>
      <c r="C584" s="22" t="s">
        <v>101</v>
      </c>
      <c r="D584" s="23" t="s">
        <v>235</v>
      </c>
      <c r="E584" s="51">
        <v>41</v>
      </c>
    </row>
    <row r="585" spans="1:5" x14ac:dyDescent="0.25">
      <c r="A585" s="22">
        <v>2025</v>
      </c>
      <c r="B585" s="23" t="s">
        <v>314</v>
      </c>
      <c r="C585" s="22" t="s">
        <v>101</v>
      </c>
      <c r="D585" s="23" t="s">
        <v>236</v>
      </c>
      <c r="E585" s="51">
        <v>2</v>
      </c>
    </row>
    <row r="586" spans="1:5" x14ac:dyDescent="0.25">
      <c r="A586" s="22">
        <v>2025</v>
      </c>
      <c r="B586" s="23" t="s">
        <v>314</v>
      </c>
      <c r="C586" s="22" t="s">
        <v>101</v>
      </c>
      <c r="D586" s="23" t="s">
        <v>237</v>
      </c>
      <c r="E586" s="51">
        <v>11</v>
      </c>
    </row>
    <row r="587" spans="1:5" x14ac:dyDescent="0.25">
      <c r="A587" s="22">
        <v>2025</v>
      </c>
      <c r="B587" s="23" t="s">
        <v>314</v>
      </c>
      <c r="C587" s="22" t="s">
        <v>101</v>
      </c>
      <c r="D587" s="23" t="s">
        <v>238</v>
      </c>
      <c r="E587" s="51">
        <v>4</v>
      </c>
    </row>
    <row r="588" spans="1:5" x14ac:dyDescent="0.25">
      <c r="A588" s="22">
        <v>2025</v>
      </c>
      <c r="B588" s="23" t="s">
        <v>314</v>
      </c>
      <c r="C588" s="22" t="s">
        <v>101</v>
      </c>
      <c r="D588" s="23" t="s">
        <v>239</v>
      </c>
      <c r="E588" s="51">
        <v>15</v>
      </c>
    </row>
    <row r="589" spans="1:5" x14ac:dyDescent="0.25">
      <c r="A589" s="22">
        <v>2025</v>
      </c>
      <c r="B589" s="23" t="s">
        <v>314</v>
      </c>
      <c r="C589" s="22" t="s">
        <v>101</v>
      </c>
      <c r="D589" s="23" t="s">
        <v>240</v>
      </c>
      <c r="E589" s="51">
        <v>6</v>
      </c>
    </row>
    <row r="590" spans="1:5" x14ac:dyDescent="0.25">
      <c r="A590" s="22">
        <v>2025</v>
      </c>
      <c r="B590" s="23" t="s">
        <v>314</v>
      </c>
      <c r="C590" s="22" t="s">
        <v>101</v>
      </c>
      <c r="D590" s="23" t="s">
        <v>241</v>
      </c>
      <c r="E590" s="51">
        <v>13</v>
      </c>
    </row>
    <row r="591" spans="1:5" x14ac:dyDescent="0.25">
      <c r="A591" s="22">
        <v>2025</v>
      </c>
      <c r="B591" s="23" t="s">
        <v>314</v>
      </c>
      <c r="C591" s="22" t="s">
        <v>101</v>
      </c>
      <c r="D591" s="23" t="s">
        <v>242</v>
      </c>
      <c r="E591" s="51">
        <v>12</v>
      </c>
    </row>
    <row r="592" spans="1:5" x14ac:dyDescent="0.25">
      <c r="A592" s="22">
        <v>2025</v>
      </c>
      <c r="B592" s="23" t="s">
        <v>314</v>
      </c>
      <c r="C592" s="22" t="s">
        <v>101</v>
      </c>
      <c r="D592" s="23" t="s">
        <v>128</v>
      </c>
      <c r="E592" s="51">
        <v>784</v>
      </c>
    </row>
    <row r="593" spans="1:5" x14ac:dyDescent="0.25">
      <c r="A593" s="22">
        <v>2025</v>
      </c>
      <c r="B593" s="23" t="s">
        <v>314</v>
      </c>
      <c r="C593" s="22" t="s">
        <v>101</v>
      </c>
      <c r="D593" s="23" t="s">
        <v>243</v>
      </c>
      <c r="E593" s="51">
        <v>8</v>
      </c>
    </row>
    <row r="594" spans="1:5" x14ac:dyDescent="0.25">
      <c r="A594" s="22">
        <v>2025</v>
      </c>
      <c r="B594" s="23" t="s">
        <v>314</v>
      </c>
      <c r="C594" s="22" t="s">
        <v>101</v>
      </c>
      <c r="D594" s="23" t="s">
        <v>129</v>
      </c>
      <c r="E594" s="51">
        <v>133</v>
      </c>
    </row>
    <row r="595" spans="1:5" x14ac:dyDescent="0.25">
      <c r="A595" s="22">
        <v>2025</v>
      </c>
      <c r="B595" s="23" t="s">
        <v>314</v>
      </c>
      <c r="C595" s="22" t="s">
        <v>101</v>
      </c>
      <c r="D595" s="23" t="s">
        <v>130</v>
      </c>
      <c r="E595" s="51">
        <v>10295</v>
      </c>
    </row>
    <row r="596" spans="1:5" x14ac:dyDescent="0.25">
      <c r="A596" s="22">
        <v>2025</v>
      </c>
      <c r="B596" s="23" t="s">
        <v>314</v>
      </c>
      <c r="C596" s="22" t="s">
        <v>101</v>
      </c>
      <c r="D596" s="23" t="s">
        <v>131</v>
      </c>
      <c r="E596" s="51">
        <v>143</v>
      </c>
    </row>
    <row r="597" spans="1:5" x14ac:dyDescent="0.25">
      <c r="A597" s="22">
        <v>2025</v>
      </c>
      <c r="B597" s="23" t="s">
        <v>314</v>
      </c>
      <c r="C597" s="22" t="s">
        <v>101</v>
      </c>
      <c r="D597" s="23" t="s">
        <v>132</v>
      </c>
      <c r="E597" s="51">
        <v>4348</v>
      </c>
    </row>
    <row r="598" spans="1:5" x14ac:dyDescent="0.25">
      <c r="A598" s="22">
        <v>2025</v>
      </c>
      <c r="B598" s="23" t="s">
        <v>314</v>
      </c>
      <c r="C598" s="22" t="s">
        <v>101</v>
      </c>
      <c r="D598" s="23" t="s">
        <v>244</v>
      </c>
      <c r="E598" s="51">
        <v>119</v>
      </c>
    </row>
    <row r="599" spans="1:5" x14ac:dyDescent="0.25">
      <c r="A599" s="22">
        <v>2025</v>
      </c>
      <c r="B599" s="23" t="s">
        <v>314</v>
      </c>
      <c r="C599" s="22" t="s">
        <v>101</v>
      </c>
      <c r="D599" s="23" t="s">
        <v>133</v>
      </c>
      <c r="E599" s="51">
        <v>466</v>
      </c>
    </row>
    <row r="600" spans="1:5" x14ac:dyDescent="0.25">
      <c r="A600" s="22">
        <v>2025</v>
      </c>
      <c r="B600" s="23" t="s">
        <v>314</v>
      </c>
      <c r="C600" s="22" t="s">
        <v>101</v>
      </c>
      <c r="D600" s="23" t="s">
        <v>134</v>
      </c>
      <c r="E600" s="51">
        <v>263</v>
      </c>
    </row>
    <row r="601" spans="1:5" x14ac:dyDescent="0.25">
      <c r="A601" s="22">
        <v>2025</v>
      </c>
      <c r="B601" s="23" t="s">
        <v>314</v>
      </c>
      <c r="C601" s="22" t="s">
        <v>101</v>
      </c>
      <c r="D601" s="23" t="s">
        <v>135</v>
      </c>
      <c r="E601" s="51">
        <v>41</v>
      </c>
    </row>
    <row r="602" spans="1:5" x14ac:dyDescent="0.25">
      <c r="A602" s="22">
        <v>2025</v>
      </c>
      <c r="B602" s="23" t="s">
        <v>314</v>
      </c>
      <c r="C602" s="22" t="s">
        <v>101</v>
      </c>
      <c r="D602" s="23" t="s">
        <v>136</v>
      </c>
      <c r="E602" s="51">
        <v>64</v>
      </c>
    </row>
    <row r="603" spans="1:5" x14ac:dyDescent="0.25">
      <c r="A603" s="22">
        <v>2025</v>
      </c>
      <c r="B603" s="23" t="s">
        <v>314</v>
      </c>
      <c r="C603" s="22" t="s">
        <v>101</v>
      </c>
      <c r="D603" s="23" t="s">
        <v>245</v>
      </c>
      <c r="E603" s="51">
        <v>44</v>
      </c>
    </row>
    <row r="604" spans="1:5" x14ac:dyDescent="0.25">
      <c r="A604" s="22">
        <v>2025</v>
      </c>
      <c r="B604" s="23" t="s">
        <v>314</v>
      </c>
      <c r="C604" s="22" t="s">
        <v>101</v>
      </c>
      <c r="D604" s="23" t="s">
        <v>137</v>
      </c>
      <c r="E604" s="51">
        <v>267</v>
      </c>
    </row>
    <row r="605" spans="1:5" x14ac:dyDescent="0.25">
      <c r="A605" s="22">
        <v>2025</v>
      </c>
      <c r="B605" s="23" t="s">
        <v>314</v>
      </c>
      <c r="C605" s="22" t="s">
        <v>101</v>
      </c>
      <c r="D605" s="23" t="s">
        <v>138</v>
      </c>
      <c r="E605" s="51">
        <v>90</v>
      </c>
    </row>
    <row r="606" spans="1:5" x14ac:dyDescent="0.25">
      <c r="A606" s="22">
        <v>2025</v>
      </c>
      <c r="B606" s="23" t="s">
        <v>314</v>
      </c>
      <c r="C606" s="22" t="s">
        <v>101</v>
      </c>
      <c r="D606" s="23" t="s">
        <v>139</v>
      </c>
      <c r="E606" s="51">
        <v>25331</v>
      </c>
    </row>
    <row r="607" spans="1:5" x14ac:dyDescent="0.25">
      <c r="A607" s="22">
        <v>2025</v>
      </c>
      <c r="B607" s="23" t="s">
        <v>314</v>
      </c>
      <c r="C607" s="22" t="s">
        <v>101</v>
      </c>
      <c r="D607" s="23" t="s">
        <v>140</v>
      </c>
      <c r="E607" s="51">
        <v>1183</v>
      </c>
    </row>
    <row r="608" spans="1:5" x14ac:dyDescent="0.25">
      <c r="A608" s="22">
        <v>2025</v>
      </c>
      <c r="B608" s="23" t="s">
        <v>314</v>
      </c>
      <c r="C608" s="22" t="s">
        <v>101</v>
      </c>
      <c r="D608" s="23" t="s">
        <v>246</v>
      </c>
      <c r="E608" s="51">
        <v>5</v>
      </c>
    </row>
    <row r="609" spans="1:5" x14ac:dyDescent="0.25">
      <c r="A609" s="22">
        <v>2025</v>
      </c>
      <c r="B609" s="23" t="s">
        <v>314</v>
      </c>
      <c r="C609" s="22" t="s">
        <v>101</v>
      </c>
      <c r="D609" s="23" t="s">
        <v>141</v>
      </c>
      <c r="E609" s="51">
        <v>2488</v>
      </c>
    </row>
    <row r="610" spans="1:5" x14ac:dyDescent="0.25">
      <c r="A610" s="22">
        <v>2025</v>
      </c>
      <c r="B610" s="23" t="s">
        <v>314</v>
      </c>
      <c r="C610" s="22" t="s">
        <v>101</v>
      </c>
      <c r="D610" s="23" t="s">
        <v>142</v>
      </c>
      <c r="E610" s="51">
        <v>11388</v>
      </c>
    </row>
    <row r="611" spans="1:5" x14ac:dyDescent="0.25">
      <c r="A611" s="22">
        <v>2025</v>
      </c>
      <c r="B611" s="23" t="s">
        <v>314</v>
      </c>
      <c r="C611" s="22" t="s">
        <v>101</v>
      </c>
      <c r="D611" s="23" t="s">
        <v>247</v>
      </c>
      <c r="E611" s="51">
        <v>14</v>
      </c>
    </row>
    <row r="612" spans="1:5" x14ac:dyDescent="0.25">
      <c r="A612" s="22">
        <v>2025</v>
      </c>
      <c r="B612" s="23" t="s">
        <v>314</v>
      </c>
      <c r="C612" s="22" t="s">
        <v>101</v>
      </c>
      <c r="D612" s="23" t="s">
        <v>143</v>
      </c>
      <c r="E612" s="51">
        <v>263</v>
      </c>
    </row>
    <row r="613" spans="1:5" x14ac:dyDescent="0.25">
      <c r="A613" s="22">
        <v>2025</v>
      </c>
      <c r="B613" s="23" t="s">
        <v>314</v>
      </c>
      <c r="C613" s="22" t="s">
        <v>101</v>
      </c>
      <c r="D613" s="23" t="s">
        <v>144</v>
      </c>
      <c r="E613" s="51">
        <v>81</v>
      </c>
    </row>
    <row r="614" spans="1:5" x14ac:dyDescent="0.25">
      <c r="A614" s="22">
        <v>2025</v>
      </c>
      <c r="B614" s="23" t="s">
        <v>314</v>
      </c>
      <c r="C614" s="22" t="s">
        <v>101</v>
      </c>
      <c r="D614" s="23" t="s">
        <v>248</v>
      </c>
      <c r="E614" s="51">
        <v>46</v>
      </c>
    </row>
    <row r="615" spans="1:5" x14ac:dyDescent="0.25">
      <c r="A615" s="22">
        <v>2025</v>
      </c>
      <c r="B615" s="23" t="s">
        <v>314</v>
      </c>
      <c r="C615" s="22" t="s">
        <v>101</v>
      </c>
      <c r="D615" s="23" t="s">
        <v>249</v>
      </c>
      <c r="E615" s="51">
        <v>4</v>
      </c>
    </row>
    <row r="616" spans="1:5" x14ac:dyDescent="0.25">
      <c r="A616" s="22">
        <v>2025</v>
      </c>
      <c r="B616" s="23" t="s">
        <v>314</v>
      </c>
      <c r="C616" s="22" t="s">
        <v>101</v>
      </c>
      <c r="D616" s="23" t="s">
        <v>145</v>
      </c>
      <c r="E616" s="51">
        <v>2288</v>
      </c>
    </row>
    <row r="617" spans="1:5" x14ac:dyDescent="0.25">
      <c r="A617" s="22">
        <v>2025</v>
      </c>
      <c r="B617" s="23" t="s">
        <v>314</v>
      </c>
      <c r="C617" s="22" t="s">
        <v>101</v>
      </c>
      <c r="D617" s="23" t="s">
        <v>146</v>
      </c>
      <c r="E617" s="51">
        <v>1834</v>
      </c>
    </row>
    <row r="618" spans="1:5" x14ac:dyDescent="0.25">
      <c r="A618" s="22">
        <v>2025</v>
      </c>
      <c r="B618" s="23" t="s">
        <v>314</v>
      </c>
      <c r="C618" s="22" t="s">
        <v>101</v>
      </c>
      <c r="D618" s="23" t="s">
        <v>147</v>
      </c>
      <c r="E618" s="51">
        <v>586</v>
      </c>
    </row>
    <row r="619" spans="1:5" x14ac:dyDescent="0.25">
      <c r="A619" s="22">
        <v>2025</v>
      </c>
      <c r="B619" s="23" t="s">
        <v>314</v>
      </c>
      <c r="C619" s="22" t="s">
        <v>101</v>
      </c>
      <c r="D619" s="23" t="s">
        <v>250</v>
      </c>
      <c r="E619" s="51">
        <v>117</v>
      </c>
    </row>
    <row r="620" spans="1:5" x14ac:dyDescent="0.25">
      <c r="A620" s="22">
        <v>2025</v>
      </c>
      <c r="B620" s="23" t="s">
        <v>314</v>
      </c>
      <c r="C620" s="22" t="s">
        <v>101</v>
      </c>
      <c r="D620" s="23" t="s">
        <v>148</v>
      </c>
      <c r="E620" s="51">
        <v>81</v>
      </c>
    </row>
    <row r="621" spans="1:5" x14ac:dyDescent="0.25">
      <c r="A621" s="22">
        <v>2025</v>
      </c>
      <c r="B621" s="23" t="s">
        <v>314</v>
      </c>
      <c r="C621" s="22" t="s">
        <v>101</v>
      </c>
      <c r="D621" s="23" t="s">
        <v>149</v>
      </c>
      <c r="E621" s="51">
        <v>256</v>
      </c>
    </row>
    <row r="622" spans="1:5" x14ac:dyDescent="0.25">
      <c r="A622" s="22">
        <v>2025</v>
      </c>
      <c r="B622" s="23" t="s">
        <v>314</v>
      </c>
      <c r="C622" s="22" t="s">
        <v>101</v>
      </c>
      <c r="D622" s="23" t="s">
        <v>150</v>
      </c>
      <c r="E622" s="51">
        <v>646</v>
      </c>
    </row>
    <row r="623" spans="1:5" x14ac:dyDescent="0.25">
      <c r="A623" s="22">
        <v>2025</v>
      </c>
      <c r="B623" s="23" t="s">
        <v>314</v>
      </c>
      <c r="C623" s="22" t="s">
        <v>101</v>
      </c>
      <c r="D623" s="23" t="s">
        <v>151</v>
      </c>
      <c r="E623" s="51">
        <v>240</v>
      </c>
    </row>
    <row r="624" spans="1:5" x14ac:dyDescent="0.25">
      <c r="A624" s="22">
        <v>2025</v>
      </c>
      <c r="B624" s="23" t="s">
        <v>314</v>
      </c>
      <c r="C624" s="22" t="s">
        <v>101</v>
      </c>
      <c r="D624" s="23" t="s">
        <v>152</v>
      </c>
      <c r="E624" s="51">
        <v>267</v>
      </c>
    </row>
    <row r="625" spans="1:5" x14ac:dyDescent="0.25">
      <c r="A625" s="22">
        <v>2025</v>
      </c>
      <c r="B625" s="23" t="s">
        <v>314</v>
      </c>
      <c r="C625" s="22" t="s">
        <v>101</v>
      </c>
      <c r="D625" s="23" t="s">
        <v>153</v>
      </c>
      <c r="E625" s="51">
        <v>58</v>
      </c>
    </row>
    <row r="626" spans="1:5" x14ac:dyDescent="0.25">
      <c r="A626" s="22">
        <v>2025</v>
      </c>
      <c r="B626" s="23" t="s">
        <v>314</v>
      </c>
      <c r="C626" s="22" t="s">
        <v>101</v>
      </c>
      <c r="D626" s="23" t="s">
        <v>251</v>
      </c>
      <c r="E626" s="51">
        <v>31</v>
      </c>
    </row>
    <row r="627" spans="1:5" x14ac:dyDescent="0.25">
      <c r="A627" s="22">
        <v>2025</v>
      </c>
      <c r="B627" s="23" t="s">
        <v>314</v>
      </c>
      <c r="C627" s="22" t="s">
        <v>101</v>
      </c>
      <c r="D627" s="23" t="s">
        <v>154</v>
      </c>
      <c r="E627" s="51">
        <v>435</v>
      </c>
    </row>
    <row r="628" spans="1:5" x14ac:dyDescent="0.25">
      <c r="A628" s="22">
        <v>2025</v>
      </c>
      <c r="B628" s="23" t="s">
        <v>314</v>
      </c>
      <c r="C628" s="22" t="s">
        <v>101</v>
      </c>
      <c r="D628" s="23" t="s">
        <v>155</v>
      </c>
      <c r="E628" s="51">
        <v>181</v>
      </c>
    </row>
    <row r="629" spans="1:5" x14ac:dyDescent="0.25">
      <c r="A629" s="22">
        <v>2025</v>
      </c>
      <c r="B629" s="23" t="s">
        <v>314</v>
      </c>
      <c r="C629" s="22" t="s">
        <v>101</v>
      </c>
      <c r="D629" s="23" t="s">
        <v>156</v>
      </c>
      <c r="E629" s="51">
        <v>832</v>
      </c>
    </row>
    <row r="630" spans="1:5" x14ac:dyDescent="0.25">
      <c r="A630" s="22">
        <v>2025</v>
      </c>
      <c r="B630" s="23" t="s">
        <v>314</v>
      </c>
      <c r="C630" s="22" t="s">
        <v>101</v>
      </c>
      <c r="D630" s="23" t="s">
        <v>157</v>
      </c>
      <c r="E630" s="51">
        <v>199</v>
      </c>
    </row>
    <row r="631" spans="1:5" x14ac:dyDescent="0.25">
      <c r="A631" s="22">
        <v>2025</v>
      </c>
      <c r="B631" s="23" t="s">
        <v>314</v>
      </c>
      <c r="C631" s="22" t="s">
        <v>101</v>
      </c>
      <c r="D631" s="23" t="s">
        <v>158</v>
      </c>
      <c r="E631" s="51">
        <v>230</v>
      </c>
    </row>
    <row r="632" spans="1:5" x14ac:dyDescent="0.25">
      <c r="A632" s="22">
        <v>2025</v>
      </c>
      <c r="B632" s="23" t="s">
        <v>314</v>
      </c>
      <c r="C632" s="22" t="s">
        <v>101</v>
      </c>
      <c r="D632" s="23" t="s">
        <v>159</v>
      </c>
      <c r="E632" s="51">
        <v>88</v>
      </c>
    </row>
    <row r="633" spans="1:5" x14ac:dyDescent="0.25">
      <c r="A633" s="22">
        <v>2025</v>
      </c>
      <c r="B633" s="23" t="s">
        <v>314</v>
      </c>
      <c r="C633" s="22" t="s">
        <v>101</v>
      </c>
      <c r="D633" s="23" t="s">
        <v>160</v>
      </c>
      <c r="E633" s="51">
        <v>1401</v>
      </c>
    </row>
    <row r="634" spans="1:5" x14ac:dyDescent="0.25">
      <c r="A634" s="22">
        <v>2025</v>
      </c>
      <c r="B634" s="23" t="s">
        <v>314</v>
      </c>
      <c r="C634" s="22" t="s">
        <v>101</v>
      </c>
      <c r="D634" s="23" t="s">
        <v>161</v>
      </c>
      <c r="E634" s="51">
        <v>19</v>
      </c>
    </row>
    <row r="635" spans="1:5" x14ac:dyDescent="0.25">
      <c r="A635" s="22">
        <v>2025</v>
      </c>
      <c r="B635" s="23" t="s">
        <v>314</v>
      </c>
      <c r="C635" s="22" t="s">
        <v>101</v>
      </c>
      <c r="D635" s="23" t="s">
        <v>162</v>
      </c>
      <c r="E635" s="51">
        <v>14</v>
      </c>
    </row>
    <row r="636" spans="1:5" x14ac:dyDescent="0.25">
      <c r="A636" s="22">
        <v>2025</v>
      </c>
      <c r="B636" s="23" t="s">
        <v>314</v>
      </c>
      <c r="C636" s="22" t="s">
        <v>101</v>
      </c>
      <c r="D636" s="23" t="s">
        <v>163</v>
      </c>
      <c r="E636" s="51">
        <v>9223</v>
      </c>
    </row>
    <row r="637" spans="1:5" x14ac:dyDescent="0.25">
      <c r="A637" s="22">
        <v>2025</v>
      </c>
      <c r="B637" s="23" t="s">
        <v>314</v>
      </c>
      <c r="C637" s="22" t="s">
        <v>101</v>
      </c>
      <c r="D637" s="23" t="s">
        <v>164</v>
      </c>
      <c r="E637" s="51">
        <v>18887</v>
      </c>
    </row>
    <row r="638" spans="1:5" x14ac:dyDescent="0.25">
      <c r="A638" s="22">
        <v>2025</v>
      </c>
      <c r="B638" s="23" t="s">
        <v>314</v>
      </c>
      <c r="C638" s="22" t="s">
        <v>101</v>
      </c>
      <c r="D638" s="23" t="s">
        <v>165</v>
      </c>
      <c r="E638" s="51">
        <v>185</v>
      </c>
    </row>
    <row r="639" spans="1:5" x14ac:dyDescent="0.25">
      <c r="A639" s="22">
        <v>2025</v>
      </c>
      <c r="B639" s="23" t="s">
        <v>314</v>
      </c>
      <c r="C639" s="22" t="s">
        <v>101</v>
      </c>
      <c r="D639" s="23" t="s">
        <v>166</v>
      </c>
      <c r="E639" s="51">
        <v>178</v>
      </c>
    </row>
    <row r="640" spans="1:5" x14ac:dyDescent="0.25">
      <c r="A640" s="22">
        <v>2025</v>
      </c>
      <c r="B640" s="23" t="s">
        <v>314</v>
      </c>
      <c r="C640" s="22" t="s">
        <v>101</v>
      </c>
      <c r="D640" s="23" t="s">
        <v>167</v>
      </c>
      <c r="E640" s="51">
        <v>32</v>
      </c>
    </row>
    <row r="641" spans="1:5" x14ac:dyDescent="0.25">
      <c r="A641" s="22">
        <v>2025</v>
      </c>
      <c r="B641" s="23" t="s">
        <v>314</v>
      </c>
      <c r="C641" s="22" t="s">
        <v>101</v>
      </c>
      <c r="D641" s="23" t="s">
        <v>168</v>
      </c>
      <c r="E641" s="51">
        <v>185</v>
      </c>
    </row>
    <row r="642" spans="1:5" x14ac:dyDescent="0.25">
      <c r="A642" s="73">
        <v>2025</v>
      </c>
      <c r="B642" s="23" t="s">
        <v>314</v>
      </c>
      <c r="C642" s="73" t="s">
        <v>101</v>
      </c>
      <c r="D642" s="74" t="s">
        <v>252</v>
      </c>
      <c r="E642" s="91">
        <v>100</v>
      </c>
    </row>
    <row r="643" spans="1:5" ht="15.75" thickBot="1" x14ac:dyDescent="0.3">
      <c r="A643" s="67">
        <v>2025</v>
      </c>
      <c r="B643" s="68" t="s">
        <v>314</v>
      </c>
      <c r="C643" s="67" t="s">
        <v>290</v>
      </c>
      <c r="D643" s="68"/>
      <c r="E643" s="69">
        <v>262709</v>
      </c>
    </row>
    <row r="644" spans="1:5" ht="24.75" customHeight="1" thickTop="1" thickBot="1" x14ac:dyDescent="0.3">
      <c r="A644" s="70">
        <v>2025</v>
      </c>
      <c r="B644" s="71" t="s">
        <v>317</v>
      </c>
      <c r="C644" s="107"/>
      <c r="D644" s="71"/>
      <c r="E644" s="72">
        <f>E643+E536</f>
        <v>287303</v>
      </c>
    </row>
    <row r="645" spans="1:5" ht="15.75" thickTop="1" x14ac:dyDescent="0.25"/>
  </sheetData>
  <mergeCells count="1">
    <mergeCell ref="A3:C3"/>
  </mergeCell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9FF9-2CD2-4A9E-A20A-C5B76B3797EB}">
  <dimension ref="B7:I29"/>
  <sheetViews>
    <sheetView workbookViewId="0"/>
  </sheetViews>
  <sheetFormatPr baseColWidth="10" defaultColWidth="11.42578125" defaultRowHeight="15" x14ac:dyDescent="0.2"/>
  <cols>
    <col min="1" max="16384" width="11.42578125" style="1"/>
  </cols>
  <sheetData>
    <row r="7" spans="2:6" x14ac:dyDescent="0.2">
      <c r="F7" s="2"/>
    </row>
    <row r="8" spans="2:6" x14ac:dyDescent="0.2">
      <c r="F8" s="3"/>
    </row>
    <row r="10" spans="2:6" x14ac:dyDescent="0.2">
      <c r="B10" s="2"/>
    </row>
    <row r="11" spans="2:6" x14ac:dyDescent="0.2">
      <c r="C11" s="4"/>
      <c r="D11" s="4"/>
      <c r="E11" s="4"/>
    </row>
    <row r="13" spans="2:6" x14ac:dyDescent="0.2">
      <c r="B13" s="60" t="s">
        <v>268</v>
      </c>
    </row>
    <row r="27" spans="2:9" x14ac:dyDescent="0.2">
      <c r="B27" s="5"/>
      <c r="C27" s="6"/>
      <c r="D27" s="6"/>
      <c r="E27" s="6"/>
      <c r="F27" s="6"/>
      <c r="G27" s="6"/>
      <c r="H27" s="6"/>
      <c r="I27" s="6"/>
    </row>
    <row r="28" spans="2:9" x14ac:dyDescent="0.2">
      <c r="B28" s="5"/>
      <c r="C28" s="6"/>
      <c r="D28" s="6"/>
      <c r="E28" s="6"/>
      <c r="F28" s="6"/>
      <c r="G28" s="6"/>
      <c r="H28" s="6"/>
      <c r="I28" s="6"/>
    </row>
    <row r="29" spans="2:9" x14ac:dyDescent="0.2">
      <c r="B29" s="108"/>
      <c r="C29" s="108"/>
      <c r="D29" s="108"/>
      <c r="E29" s="108"/>
      <c r="F29" s="108"/>
      <c r="G29" s="108"/>
      <c r="H29" s="108"/>
      <c r="I29" s="108"/>
    </row>
  </sheetData>
  <mergeCells count="1">
    <mergeCell ref="B29:I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060D-F9B2-45EF-843D-42C309406722}">
  <dimension ref="A1:H84"/>
  <sheetViews>
    <sheetView workbookViewId="0"/>
  </sheetViews>
  <sheetFormatPr baseColWidth="10" defaultColWidth="11.42578125" defaultRowHeight="15" x14ac:dyDescent="0.25"/>
  <cols>
    <col min="1" max="1" width="20" style="14" customWidth="1"/>
    <col min="2" max="2" width="19.28515625" style="11" customWidth="1"/>
    <col min="3" max="3" width="21.140625" style="11" customWidth="1"/>
    <col min="4" max="4" width="18.7109375" style="11" bestFit="1" customWidth="1"/>
    <col min="5" max="5" width="26.7109375" style="11" bestFit="1" customWidth="1"/>
    <col min="6" max="6" width="24.7109375" style="11" bestFit="1" customWidth="1"/>
    <col min="7" max="7" width="26.7109375" style="11" bestFit="1" customWidth="1"/>
    <col min="8" max="8" width="11.42578125" style="11"/>
    <col min="9" max="9" width="24.140625" style="11" bestFit="1" customWidth="1"/>
    <col min="10" max="10" width="37.7109375" style="11" bestFit="1" customWidth="1"/>
    <col min="11" max="11" width="51.7109375" style="11" bestFit="1" customWidth="1"/>
    <col min="12" max="12" width="51.140625" style="11" bestFit="1" customWidth="1"/>
    <col min="13" max="13" width="49.7109375" style="11" bestFit="1" customWidth="1"/>
    <col min="14" max="14" width="13.85546875" style="11" bestFit="1" customWidth="1"/>
    <col min="15" max="15" width="14.140625" style="11" bestFit="1" customWidth="1"/>
    <col min="16" max="16" width="15" style="11" bestFit="1" customWidth="1"/>
    <col min="17" max="17" width="10" style="11" bestFit="1" customWidth="1"/>
    <col min="18" max="18" width="10.28515625" style="11" bestFit="1" customWidth="1"/>
    <col min="19" max="19" width="10.5703125" style="11" bestFit="1" customWidth="1"/>
    <col min="20" max="20" width="7.5703125" style="11" bestFit="1" customWidth="1"/>
    <col min="21" max="21" width="14.5703125" style="11" bestFit="1" customWidth="1"/>
    <col min="22" max="22" width="9.140625" style="11" bestFit="1" customWidth="1"/>
    <col min="23" max="23" width="10.140625" style="11" bestFit="1" customWidth="1"/>
    <col min="24" max="24" width="8.7109375" style="11" bestFit="1" customWidth="1"/>
    <col min="25" max="25" width="8.42578125" style="11" bestFit="1" customWidth="1"/>
    <col min="26" max="26" width="13.5703125" style="11" bestFit="1" customWidth="1"/>
    <col min="27" max="27" width="19.42578125" style="11" bestFit="1" customWidth="1"/>
    <col min="28" max="28" width="51.7109375" style="11" bestFit="1" customWidth="1"/>
    <col min="29" max="29" width="8.85546875" style="11" bestFit="1" customWidth="1"/>
    <col min="30" max="30" width="9.7109375" style="11" bestFit="1" customWidth="1"/>
    <col min="31" max="31" width="21.42578125" style="11" bestFit="1" customWidth="1"/>
    <col min="32" max="32" width="13.85546875" style="11" bestFit="1" customWidth="1"/>
    <col min="33" max="33" width="14.140625" style="11" bestFit="1" customWidth="1"/>
    <col min="34" max="34" width="15" style="11" bestFit="1" customWidth="1"/>
    <col min="35" max="35" width="10" style="11" bestFit="1" customWidth="1"/>
    <col min="36" max="36" width="10.28515625" style="11" bestFit="1" customWidth="1"/>
    <col min="37" max="37" width="10.5703125" style="11" bestFit="1" customWidth="1"/>
    <col min="38" max="38" width="7.5703125" style="11" bestFit="1" customWidth="1"/>
    <col min="39" max="39" width="14.5703125" style="11" bestFit="1" customWidth="1"/>
    <col min="40" max="40" width="9.140625" style="11" bestFit="1" customWidth="1"/>
    <col min="41" max="41" width="10.140625" style="11" bestFit="1" customWidth="1"/>
    <col min="42" max="42" width="8.7109375" style="11" bestFit="1" customWidth="1"/>
    <col min="43" max="43" width="8.42578125" style="11" bestFit="1" customWidth="1"/>
    <col min="44" max="44" width="13.5703125" style="11" bestFit="1" customWidth="1"/>
    <col min="45" max="45" width="19.42578125" style="11" bestFit="1" customWidth="1"/>
    <col min="46" max="46" width="51.140625" style="11" bestFit="1" customWidth="1"/>
    <col min="47" max="47" width="8.85546875" style="11" bestFit="1" customWidth="1"/>
    <col min="48" max="48" width="9.7109375" style="11" bestFit="1" customWidth="1"/>
    <col min="49" max="49" width="21.42578125" style="11" bestFit="1" customWidth="1"/>
    <col min="50" max="50" width="13.85546875" style="11" bestFit="1" customWidth="1"/>
    <col min="51" max="51" width="14.140625" style="11" bestFit="1" customWidth="1"/>
    <col min="52" max="52" width="15" style="11" bestFit="1" customWidth="1"/>
    <col min="53" max="53" width="10" style="11" bestFit="1" customWidth="1"/>
    <col min="54" max="54" width="10.28515625" style="11" bestFit="1" customWidth="1"/>
    <col min="55" max="55" width="10.5703125" style="11" bestFit="1" customWidth="1"/>
    <col min="56" max="56" width="7" style="11" bestFit="1" customWidth="1"/>
    <col min="57" max="57" width="14.5703125" style="11" bestFit="1" customWidth="1"/>
    <col min="58" max="58" width="9.140625" style="11" bestFit="1" customWidth="1"/>
    <col min="59" max="59" width="10.140625" style="11" bestFit="1" customWidth="1"/>
    <col min="60" max="60" width="8.7109375" style="11" bestFit="1" customWidth="1"/>
    <col min="61" max="61" width="8.42578125" style="11" bestFit="1" customWidth="1"/>
    <col min="62" max="62" width="13.5703125" style="11" bestFit="1" customWidth="1"/>
    <col min="63" max="63" width="19.42578125" style="11" bestFit="1" customWidth="1"/>
    <col min="64" max="64" width="49.7109375" style="11" bestFit="1" customWidth="1"/>
    <col min="65" max="65" width="8.85546875" style="11" bestFit="1" customWidth="1"/>
    <col min="66" max="66" width="9.7109375" style="11" bestFit="1" customWidth="1"/>
    <col min="67" max="67" width="21.42578125" style="11" bestFit="1" customWidth="1"/>
    <col min="68" max="68" width="13.85546875" style="11" bestFit="1" customWidth="1"/>
    <col min="69" max="69" width="14.140625" style="11" bestFit="1" customWidth="1"/>
    <col min="70" max="70" width="15" style="11" bestFit="1" customWidth="1"/>
    <col min="71" max="71" width="10" style="11" bestFit="1" customWidth="1"/>
    <col min="72" max="72" width="10.28515625" style="11" bestFit="1" customWidth="1"/>
    <col min="73" max="73" width="10.5703125" style="11" bestFit="1" customWidth="1"/>
    <col min="74" max="74" width="7.5703125" style="11" bestFit="1" customWidth="1"/>
    <col min="75" max="75" width="14.5703125" style="11" bestFit="1" customWidth="1"/>
    <col min="76" max="76" width="9.140625" style="11" bestFit="1" customWidth="1"/>
    <col min="77" max="77" width="10.140625" style="11" bestFit="1" customWidth="1"/>
    <col min="78" max="78" width="8.7109375" style="11" bestFit="1" customWidth="1"/>
    <col min="79" max="79" width="8.42578125" style="11" bestFit="1" customWidth="1"/>
    <col min="80" max="80" width="13.5703125" style="11" bestFit="1" customWidth="1"/>
    <col min="81" max="81" width="19.42578125" style="11" bestFit="1" customWidth="1"/>
    <col min="82" max="16384" width="11.42578125" style="11"/>
  </cols>
  <sheetData>
    <row r="1" spans="1:8" s="9" customFormat="1" ht="18.75" customHeight="1" x14ac:dyDescent="0.35">
      <c r="A1" s="30" t="s">
        <v>1</v>
      </c>
      <c r="B1" s="21"/>
      <c r="C1" s="21"/>
      <c r="D1" s="21"/>
      <c r="E1" s="21"/>
      <c r="F1" s="21"/>
      <c r="G1" s="21"/>
      <c r="H1" s="15"/>
    </row>
    <row r="2" spans="1:8" ht="15.75" customHeight="1" x14ac:dyDescent="0.25">
      <c r="A2" s="15"/>
      <c r="B2" s="9"/>
      <c r="C2" s="9"/>
      <c r="D2" s="9"/>
      <c r="E2" s="9"/>
      <c r="F2" s="9"/>
      <c r="G2" s="9"/>
    </row>
    <row r="3" spans="1:8" ht="15" customHeight="1" x14ac:dyDescent="0.25">
      <c r="A3" s="14" t="s">
        <v>2</v>
      </c>
    </row>
    <row r="5" spans="1:8" ht="15" customHeight="1" x14ac:dyDescent="0.25">
      <c r="A5" s="14" t="s">
        <v>3</v>
      </c>
    </row>
    <row r="6" spans="1:8" ht="15" customHeight="1" x14ac:dyDescent="0.25">
      <c r="A6" s="14" t="s">
        <v>4</v>
      </c>
    </row>
    <row r="7" spans="1:8" ht="15" customHeight="1" x14ac:dyDescent="0.25">
      <c r="A7" s="14" t="s">
        <v>5</v>
      </c>
    </row>
    <row r="8" spans="1:8" ht="15" customHeight="1" x14ac:dyDescent="0.25">
      <c r="A8" s="14" t="s">
        <v>6</v>
      </c>
    </row>
    <row r="10" spans="1:8" x14ac:dyDescent="0.25">
      <c r="A10" s="20">
        <v>2025</v>
      </c>
    </row>
    <row r="11" spans="1:8" ht="81" customHeight="1" x14ac:dyDescent="0.25">
      <c r="A11" s="26" t="s">
        <v>0</v>
      </c>
      <c r="B11" s="27" t="s">
        <v>7</v>
      </c>
      <c r="C11" s="27" t="s">
        <v>8</v>
      </c>
      <c r="D11" s="28" t="s">
        <v>9</v>
      </c>
      <c r="E11" s="28" t="s">
        <v>10</v>
      </c>
      <c r="F11" s="28" t="s">
        <v>11</v>
      </c>
      <c r="G11" s="29" t="s">
        <v>12</v>
      </c>
    </row>
    <row r="12" spans="1:8" hidden="1" x14ac:dyDescent="0.25">
      <c r="A12" s="22">
        <v>2025</v>
      </c>
      <c r="B12" s="23" t="s">
        <v>13</v>
      </c>
      <c r="C12" s="23" t="s">
        <v>14</v>
      </c>
      <c r="D12" s="24">
        <v>5202769</v>
      </c>
      <c r="E12" s="24">
        <v>3552029</v>
      </c>
      <c r="F12" s="24">
        <v>1650740</v>
      </c>
      <c r="G12" s="24">
        <v>2391255</v>
      </c>
      <c r="H12" s="14"/>
    </row>
    <row r="13" spans="1:8" hidden="1" x14ac:dyDescent="0.25">
      <c r="A13" s="22">
        <v>2025</v>
      </c>
      <c r="B13" s="23" t="s">
        <v>13</v>
      </c>
      <c r="C13" s="23" t="s">
        <v>15</v>
      </c>
      <c r="D13" s="24">
        <v>90</v>
      </c>
      <c r="E13" s="24">
        <v>90</v>
      </c>
      <c r="F13" s="24">
        <v>0</v>
      </c>
      <c r="G13" s="24">
        <v>4</v>
      </c>
      <c r="H13" s="14"/>
    </row>
    <row r="14" spans="1:8" hidden="1" x14ac:dyDescent="0.25">
      <c r="A14" s="22">
        <v>2025</v>
      </c>
      <c r="B14" s="23" t="s">
        <v>13</v>
      </c>
      <c r="C14" s="23" t="s">
        <v>16</v>
      </c>
      <c r="D14" s="24">
        <v>1108794</v>
      </c>
      <c r="E14" s="24">
        <v>807317</v>
      </c>
      <c r="F14" s="24">
        <v>301477</v>
      </c>
      <c r="G14" s="24">
        <v>438834</v>
      </c>
      <c r="H14" s="14"/>
    </row>
    <row r="15" spans="1:8" hidden="1" x14ac:dyDescent="0.25">
      <c r="A15" s="22">
        <v>2025</v>
      </c>
      <c r="B15" s="23" t="s">
        <v>13</v>
      </c>
      <c r="C15" s="23" t="s">
        <v>17</v>
      </c>
      <c r="D15" s="24">
        <v>361477</v>
      </c>
      <c r="E15" s="24">
        <v>292327</v>
      </c>
      <c r="F15" s="24">
        <v>69150</v>
      </c>
      <c r="G15" s="24">
        <v>158162</v>
      </c>
      <c r="H15" s="14"/>
    </row>
    <row r="16" spans="1:8" hidden="1" x14ac:dyDescent="0.25">
      <c r="A16" s="22">
        <v>2025</v>
      </c>
      <c r="B16" s="23" t="s">
        <v>13</v>
      </c>
      <c r="C16" s="23" t="s">
        <v>18</v>
      </c>
      <c r="D16" s="24">
        <v>4065357</v>
      </c>
      <c r="E16" s="24">
        <v>2751740</v>
      </c>
      <c r="F16" s="24">
        <v>1313617</v>
      </c>
      <c r="G16" s="24">
        <v>1895988</v>
      </c>
      <c r="H16" s="14"/>
    </row>
    <row r="17" spans="1:8" hidden="1" x14ac:dyDescent="0.25">
      <c r="A17" s="22">
        <v>2025</v>
      </c>
      <c r="B17" s="23" t="s">
        <v>13</v>
      </c>
      <c r="C17" s="23" t="s">
        <v>19</v>
      </c>
      <c r="D17" s="24">
        <v>1628798</v>
      </c>
      <c r="E17" s="24">
        <v>1219071</v>
      </c>
      <c r="F17" s="24">
        <v>409727</v>
      </c>
      <c r="G17" s="24">
        <v>588513</v>
      </c>
      <c r="H17" s="14"/>
    </row>
    <row r="18" spans="1:8" hidden="1" x14ac:dyDescent="0.25">
      <c r="A18" s="22">
        <v>2025</v>
      </c>
      <c r="B18" s="23" t="s">
        <v>13</v>
      </c>
      <c r="C18" s="23" t="s">
        <v>20</v>
      </c>
      <c r="D18" s="24">
        <v>3151062</v>
      </c>
      <c r="E18" s="24">
        <v>2100804</v>
      </c>
      <c r="F18" s="24">
        <v>1050258</v>
      </c>
      <c r="G18" s="24">
        <v>1503717</v>
      </c>
      <c r="H18" s="14"/>
    </row>
    <row r="19" spans="1:8" hidden="1" x14ac:dyDescent="0.25">
      <c r="A19" s="22">
        <v>2025</v>
      </c>
      <c r="B19" s="23" t="s">
        <v>13</v>
      </c>
      <c r="C19" s="23" t="s">
        <v>21</v>
      </c>
      <c r="D19" s="24">
        <v>2277337</v>
      </c>
      <c r="E19" s="24">
        <v>1685311</v>
      </c>
      <c r="F19" s="24">
        <v>592026</v>
      </c>
      <c r="G19" s="24">
        <v>871005</v>
      </c>
      <c r="H19" s="14"/>
    </row>
    <row r="20" spans="1:8" hidden="1" x14ac:dyDescent="0.25">
      <c r="A20" s="22">
        <v>2025</v>
      </c>
      <c r="B20" s="23" t="s">
        <v>13</v>
      </c>
      <c r="C20" s="23" t="s">
        <v>22</v>
      </c>
      <c r="D20" s="24">
        <v>1804234</v>
      </c>
      <c r="E20" s="24">
        <v>1227282</v>
      </c>
      <c r="F20" s="24">
        <v>576952</v>
      </c>
      <c r="G20" s="24">
        <v>786194</v>
      </c>
      <c r="H20" s="14"/>
    </row>
    <row r="21" spans="1:8" hidden="1" x14ac:dyDescent="0.25">
      <c r="A21" s="22">
        <v>2025</v>
      </c>
      <c r="B21" s="23" t="s">
        <v>13</v>
      </c>
      <c r="C21" s="23" t="s">
        <v>23</v>
      </c>
      <c r="D21" s="24">
        <v>4256011</v>
      </c>
      <c r="E21" s="24">
        <v>2163776</v>
      </c>
      <c r="F21" s="24">
        <v>2092235</v>
      </c>
      <c r="G21" s="24">
        <v>2143365</v>
      </c>
      <c r="H21" s="14"/>
    </row>
    <row r="22" spans="1:8" hidden="1" x14ac:dyDescent="0.25">
      <c r="A22" s="22">
        <v>2025</v>
      </c>
      <c r="B22" s="23" t="s">
        <v>13</v>
      </c>
      <c r="C22" s="23" t="s">
        <v>24</v>
      </c>
      <c r="D22" s="24">
        <v>106522</v>
      </c>
      <c r="E22" s="24">
        <v>78622</v>
      </c>
      <c r="F22" s="24">
        <v>27900</v>
      </c>
      <c r="G22" s="24">
        <v>40218</v>
      </c>
      <c r="H22" s="14"/>
    </row>
    <row r="23" spans="1:8" hidden="1" x14ac:dyDescent="0.25">
      <c r="A23" s="22">
        <v>2025</v>
      </c>
      <c r="B23" s="23" t="s">
        <v>13</v>
      </c>
      <c r="C23" s="23" t="s">
        <v>25</v>
      </c>
      <c r="D23" s="24">
        <v>940276</v>
      </c>
      <c r="E23" s="24">
        <v>702394</v>
      </c>
      <c r="F23" s="24">
        <v>237882</v>
      </c>
      <c r="G23" s="24">
        <v>352682</v>
      </c>
      <c r="H23" s="14"/>
    </row>
    <row r="24" spans="1:8" hidden="1" x14ac:dyDescent="0.25">
      <c r="A24" s="22">
        <v>2025</v>
      </c>
      <c r="B24" s="23" t="s">
        <v>13</v>
      </c>
      <c r="C24" s="23" t="s">
        <v>26</v>
      </c>
      <c r="D24" s="24">
        <v>2309897</v>
      </c>
      <c r="E24" s="24">
        <v>1685739</v>
      </c>
      <c r="F24" s="24">
        <v>624158</v>
      </c>
      <c r="G24" s="24">
        <v>905918</v>
      </c>
      <c r="H24" s="14"/>
    </row>
    <row r="25" spans="1:8" hidden="1" x14ac:dyDescent="0.25">
      <c r="A25" s="22">
        <v>2025</v>
      </c>
      <c r="B25" s="23" t="s">
        <v>13</v>
      </c>
      <c r="C25" s="23" t="s">
        <v>27</v>
      </c>
      <c r="D25" s="24">
        <v>1103272</v>
      </c>
      <c r="E25" s="24">
        <v>808961</v>
      </c>
      <c r="F25" s="24">
        <v>294311</v>
      </c>
      <c r="G25" s="24">
        <v>416782</v>
      </c>
      <c r="H25" s="14"/>
    </row>
    <row r="26" spans="1:8" hidden="1" x14ac:dyDescent="0.25">
      <c r="A26" s="22">
        <v>2025</v>
      </c>
      <c r="B26" s="23" t="s">
        <v>13</v>
      </c>
      <c r="C26" s="23" t="s">
        <v>28</v>
      </c>
      <c r="D26" s="24">
        <v>295214</v>
      </c>
      <c r="E26" s="24">
        <v>215307</v>
      </c>
      <c r="F26" s="24">
        <v>79907</v>
      </c>
      <c r="G26" s="24">
        <v>115717</v>
      </c>
      <c r="H26" s="14"/>
    </row>
    <row r="27" spans="1:8" hidden="1" x14ac:dyDescent="0.25">
      <c r="A27" s="22">
        <v>2025</v>
      </c>
      <c r="B27" s="23" t="s">
        <v>13</v>
      </c>
      <c r="C27" s="23" t="s">
        <v>29</v>
      </c>
      <c r="D27" s="24">
        <v>90684</v>
      </c>
      <c r="E27" s="24">
        <v>69624</v>
      </c>
      <c r="F27" s="24">
        <v>21060</v>
      </c>
      <c r="G27" s="24">
        <v>27916</v>
      </c>
      <c r="H27" s="14"/>
    </row>
    <row r="28" spans="1:8" hidden="1" x14ac:dyDescent="0.25">
      <c r="A28" s="22">
        <v>2025</v>
      </c>
      <c r="B28" s="23" t="s">
        <v>13</v>
      </c>
      <c r="C28" s="23" t="s">
        <v>30</v>
      </c>
      <c r="D28" s="24">
        <v>1248909</v>
      </c>
      <c r="E28" s="24">
        <v>941755</v>
      </c>
      <c r="F28" s="24">
        <v>307154</v>
      </c>
      <c r="G28" s="24">
        <v>450969</v>
      </c>
      <c r="H28" s="14"/>
    </row>
    <row r="29" spans="1:8" hidden="1" x14ac:dyDescent="0.25">
      <c r="A29" s="22">
        <v>2025</v>
      </c>
      <c r="B29" s="23" t="s">
        <v>13</v>
      </c>
      <c r="C29" s="23" t="s">
        <v>31</v>
      </c>
      <c r="D29" s="24">
        <v>212960</v>
      </c>
      <c r="E29" s="24">
        <v>152981</v>
      </c>
      <c r="F29" s="24">
        <v>59979</v>
      </c>
      <c r="G29" s="24">
        <v>95919</v>
      </c>
      <c r="H29" s="14"/>
    </row>
    <row r="30" spans="1:8" hidden="1" x14ac:dyDescent="0.25">
      <c r="A30" s="25">
        <v>2025</v>
      </c>
      <c r="B30" s="23" t="s">
        <v>253</v>
      </c>
      <c r="C30" s="23" t="s">
        <v>14</v>
      </c>
      <c r="D30" s="24">
        <v>5259709</v>
      </c>
      <c r="E30" s="24">
        <v>3579028</v>
      </c>
      <c r="F30" s="24">
        <v>1680681</v>
      </c>
      <c r="G30" s="24">
        <v>2410229</v>
      </c>
      <c r="H30" s="14"/>
    </row>
    <row r="31" spans="1:8" hidden="1" x14ac:dyDescent="0.25">
      <c r="A31" s="25">
        <v>2025</v>
      </c>
      <c r="B31" s="23" t="s">
        <v>253</v>
      </c>
      <c r="C31" s="23" t="s">
        <v>15</v>
      </c>
      <c r="D31" s="24">
        <v>55</v>
      </c>
      <c r="E31" s="24">
        <v>55</v>
      </c>
      <c r="F31" s="24">
        <v>0</v>
      </c>
      <c r="G31" s="24">
        <v>0</v>
      </c>
      <c r="H31" s="14"/>
    </row>
    <row r="32" spans="1:8" hidden="1" x14ac:dyDescent="0.25">
      <c r="A32" s="25">
        <v>2025</v>
      </c>
      <c r="B32" s="23" t="s">
        <v>253</v>
      </c>
      <c r="C32" s="23" t="s">
        <v>16</v>
      </c>
      <c r="D32" s="24">
        <v>1078341</v>
      </c>
      <c r="E32" s="24">
        <v>783779</v>
      </c>
      <c r="F32" s="24">
        <v>294562</v>
      </c>
      <c r="G32" s="24">
        <v>430305</v>
      </c>
      <c r="H32" s="14"/>
    </row>
    <row r="33" spans="1:8" hidden="1" x14ac:dyDescent="0.25">
      <c r="A33" s="25">
        <v>2025</v>
      </c>
      <c r="B33" s="23" t="s">
        <v>253</v>
      </c>
      <c r="C33" s="23" t="s">
        <v>17</v>
      </c>
      <c r="D33" s="24">
        <v>339210</v>
      </c>
      <c r="E33" s="24">
        <v>277173</v>
      </c>
      <c r="F33" s="24">
        <v>62037</v>
      </c>
      <c r="G33" s="24">
        <v>148550</v>
      </c>
      <c r="H33" s="14"/>
    </row>
    <row r="34" spans="1:8" hidden="1" x14ac:dyDescent="0.25">
      <c r="A34" s="25">
        <v>2025</v>
      </c>
      <c r="B34" s="23" t="s">
        <v>253</v>
      </c>
      <c r="C34" s="23" t="s">
        <v>18</v>
      </c>
      <c r="D34" s="24">
        <v>4001508</v>
      </c>
      <c r="E34" s="24">
        <v>2709058</v>
      </c>
      <c r="F34" s="24">
        <v>1292450</v>
      </c>
      <c r="G34" s="24">
        <v>1855186</v>
      </c>
      <c r="H34" s="14"/>
    </row>
    <row r="35" spans="1:8" hidden="1" x14ac:dyDescent="0.25">
      <c r="A35" s="25">
        <v>2025</v>
      </c>
      <c r="B35" s="23" t="s">
        <v>253</v>
      </c>
      <c r="C35" s="23" t="s">
        <v>19</v>
      </c>
      <c r="D35" s="24">
        <v>1527566</v>
      </c>
      <c r="E35" s="24">
        <v>1138222</v>
      </c>
      <c r="F35" s="24">
        <v>389344</v>
      </c>
      <c r="G35" s="24">
        <v>554674</v>
      </c>
      <c r="H35" s="14"/>
    </row>
    <row r="36" spans="1:8" hidden="1" x14ac:dyDescent="0.25">
      <c r="A36" s="25">
        <v>2025</v>
      </c>
      <c r="B36" s="23" t="s">
        <v>253</v>
      </c>
      <c r="C36" s="23" t="s">
        <v>20</v>
      </c>
      <c r="D36" s="24">
        <v>3217552</v>
      </c>
      <c r="E36" s="24">
        <v>2138050</v>
      </c>
      <c r="F36" s="24">
        <v>1079502</v>
      </c>
      <c r="G36" s="24">
        <v>1541631</v>
      </c>
      <c r="H36" s="14"/>
    </row>
    <row r="37" spans="1:8" hidden="1" x14ac:dyDescent="0.25">
      <c r="A37" s="25">
        <v>2025</v>
      </c>
      <c r="B37" s="23" t="s">
        <v>253</v>
      </c>
      <c r="C37" s="23" t="s">
        <v>21</v>
      </c>
      <c r="D37" s="24">
        <v>2172144</v>
      </c>
      <c r="E37" s="24">
        <v>1599599</v>
      </c>
      <c r="F37" s="24">
        <v>572545</v>
      </c>
      <c r="G37" s="24">
        <v>835653</v>
      </c>
      <c r="H37" s="14"/>
    </row>
    <row r="38" spans="1:8" hidden="1" x14ac:dyDescent="0.25">
      <c r="A38" s="25">
        <v>2025</v>
      </c>
      <c r="B38" s="23" t="s">
        <v>253</v>
      </c>
      <c r="C38" s="23" t="s">
        <v>22</v>
      </c>
      <c r="D38" s="24">
        <v>1890243</v>
      </c>
      <c r="E38" s="24">
        <v>1279454</v>
      </c>
      <c r="F38" s="24">
        <v>610789</v>
      </c>
      <c r="G38" s="24">
        <v>823941</v>
      </c>
      <c r="H38" s="14"/>
    </row>
    <row r="39" spans="1:8" hidden="1" x14ac:dyDescent="0.25">
      <c r="A39" s="25">
        <v>2025</v>
      </c>
      <c r="B39" s="23" t="s">
        <v>253</v>
      </c>
      <c r="C39" s="23" t="s">
        <v>23</v>
      </c>
      <c r="D39" s="24">
        <v>4188273</v>
      </c>
      <c r="E39" s="24">
        <v>2139139</v>
      </c>
      <c r="F39" s="24">
        <v>2049134</v>
      </c>
      <c r="G39" s="24">
        <v>2118160</v>
      </c>
      <c r="H39" s="14"/>
    </row>
    <row r="40" spans="1:8" hidden="1" x14ac:dyDescent="0.25">
      <c r="A40" s="25">
        <v>2025</v>
      </c>
      <c r="B40" s="23" t="s">
        <v>253</v>
      </c>
      <c r="C40" s="23" t="s">
        <v>24</v>
      </c>
      <c r="D40" s="24">
        <v>102238</v>
      </c>
      <c r="E40" s="24">
        <v>75420</v>
      </c>
      <c r="F40" s="24">
        <v>26818</v>
      </c>
      <c r="G40" s="24">
        <v>38794</v>
      </c>
      <c r="H40" s="14"/>
    </row>
    <row r="41" spans="1:8" hidden="1" x14ac:dyDescent="0.25">
      <c r="A41" s="25">
        <v>2025</v>
      </c>
      <c r="B41" s="23" t="s">
        <v>253</v>
      </c>
      <c r="C41" s="23" t="s">
        <v>25</v>
      </c>
      <c r="D41" s="24">
        <v>894190</v>
      </c>
      <c r="E41" s="24">
        <v>665666</v>
      </c>
      <c r="F41" s="24">
        <v>228524</v>
      </c>
      <c r="G41" s="24">
        <v>335767</v>
      </c>
      <c r="H41" s="14"/>
    </row>
    <row r="42" spans="1:8" hidden="1" x14ac:dyDescent="0.25">
      <c r="A42" s="25">
        <v>2025</v>
      </c>
      <c r="B42" s="23" t="s">
        <v>253</v>
      </c>
      <c r="C42" s="23" t="s">
        <v>26</v>
      </c>
      <c r="D42" s="24">
        <v>2354045</v>
      </c>
      <c r="E42" s="24">
        <v>1714146</v>
      </c>
      <c r="F42" s="24">
        <v>639899</v>
      </c>
      <c r="G42" s="24">
        <v>923591</v>
      </c>
      <c r="H42" s="14"/>
    </row>
    <row r="43" spans="1:8" hidden="1" x14ac:dyDescent="0.25">
      <c r="A43" s="25">
        <v>2025</v>
      </c>
      <c r="B43" s="23" t="s">
        <v>253</v>
      </c>
      <c r="C43" s="23" t="s">
        <v>27</v>
      </c>
      <c r="D43" s="24">
        <v>1125815</v>
      </c>
      <c r="E43" s="24">
        <v>823496</v>
      </c>
      <c r="F43" s="24">
        <v>302319</v>
      </c>
      <c r="G43" s="24">
        <v>428837</v>
      </c>
      <c r="H43" s="14"/>
    </row>
    <row r="44" spans="1:8" hidden="1" x14ac:dyDescent="0.25">
      <c r="A44" s="25">
        <v>2025</v>
      </c>
      <c r="B44" s="23" t="s">
        <v>253</v>
      </c>
      <c r="C44" s="23" t="s">
        <v>28</v>
      </c>
      <c r="D44" s="24">
        <v>278958</v>
      </c>
      <c r="E44" s="24">
        <v>201864</v>
      </c>
      <c r="F44" s="24">
        <v>77094</v>
      </c>
      <c r="G44" s="24">
        <v>109210</v>
      </c>
      <c r="H44" s="14"/>
    </row>
    <row r="45" spans="1:8" hidden="1" x14ac:dyDescent="0.25">
      <c r="A45" s="25">
        <v>2025</v>
      </c>
      <c r="B45" s="23" t="s">
        <v>253</v>
      </c>
      <c r="C45" s="23" t="s">
        <v>29</v>
      </c>
      <c r="D45" s="24">
        <v>86692</v>
      </c>
      <c r="E45" s="24">
        <v>66741</v>
      </c>
      <c r="F45" s="24">
        <v>19951</v>
      </c>
      <c r="G45" s="24">
        <v>25984</v>
      </c>
      <c r="H45" s="14"/>
    </row>
    <row r="46" spans="1:8" hidden="1" x14ac:dyDescent="0.25">
      <c r="A46" s="25">
        <v>2025</v>
      </c>
      <c r="B46" s="23" t="s">
        <v>253</v>
      </c>
      <c r="C46" s="23" t="s">
        <v>30</v>
      </c>
      <c r="D46" s="24">
        <v>1165796</v>
      </c>
      <c r="E46" s="24">
        <v>877171</v>
      </c>
      <c r="F46" s="24">
        <v>288625</v>
      </c>
      <c r="G46" s="24">
        <v>417183</v>
      </c>
      <c r="H46" s="14"/>
    </row>
    <row r="47" spans="1:8" hidden="1" x14ac:dyDescent="0.25">
      <c r="A47" s="25">
        <v>2025</v>
      </c>
      <c r="B47" s="23" t="s">
        <v>253</v>
      </c>
      <c r="C47" s="23" t="s">
        <v>31</v>
      </c>
      <c r="D47" s="24">
        <v>200907</v>
      </c>
      <c r="E47" s="24">
        <v>145141</v>
      </c>
      <c r="F47" s="24">
        <v>55766</v>
      </c>
      <c r="G47" s="24">
        <v>88581</v>
      </c>
      <c r="H47" s="14"/>
    </row>
    <row r="48" spans="1:8" hidden="1" x14ac:dyDescent="0.25">
      <c r="A48" s="22">
        <v>2025</v>
      </c>
      <c r="B48" s="23" t="s">
        <v>266</v>
      </c>
      <c r="C48" s="23" t="s">
        <v>14</v>
      </c>
      <c r="D48" s="24">
        <v>3517876</v>
      </c>
      <c r="E48" s="24">
        <v>2419489</v>
      </c>
      <c r="F48" s="24">
        <v>1098387</v>
      </c>
      <c r="G48" s="24">
        <v>1587378</v>
      </c>
      <c r="H48" s="14"/>
    </row>
    <row r="49" spans="1:8" hidden="1" x14ac:dyDescent="0.25">
      <c r="A49" s="22">
        <v>2025</v>
      </c>
      <c r="B49" s="23" t="s">
        <v>266</v>
      </c>
      <c r="C49" s="23" t="s">
        <v>15</v>
      </c>
      <c r="D49" s="24">
        <v>86</v>
      </c>
      <c r="E49" s="24">
        <v>85</v>
      </c>
      <c r="F49" s="24">
        <v>1</v>
      </c>
      <c r="G49" s="24">
        <v>6</v>
      </c>
      <c r="H49" s="14"/>
    </row>
    <row r="50" spans="1:8" hidden="1" x14ac:dyDescent="0.25">
      <c r="A50" s="22">
        <v>2025</v>
      </c>
      <c r="B50" s="23" t="s">
        <v>266</v>
      </c>
      <c r="C50" s="23" t="s">
        <v>16</v>
      </c>
      <c r="D50" s="24">
        <v>762834</v>
      </c>
      <c r="E50" s="24">
        <v>562451</v>
      </c>
      <c r="F50" s="24">
        <v>200383</v>
      </c>
      <c r="G50" s="24">
        <v>295636</v>
      </c>
      <c r="H50" s="14"/>
    </row>
    <row r="51" spans="1:8" hidden="1" x14ac:dyDescent="0.25">
      <c r="A51" s="22">
        <v>2025</v>
      </c>
      <c r="B51" s="23" t="s">
        <v>266</v>
      </c>
      <c r="C51" s="23" t="s">
        <v>17</v>
      </c>
      <c r="D51" s="24">
        <v>268666</v>
      </c>
      <c r="E51" s="24">
        <v>217990</v>
      </c>
      <c r="F51" s="24">
        <v>50676</v>
      </c>
      <c r="G51" s="24">
        <v>112357</v>
      </c>
      <c r="H51" s="14"/>
    </row>
    <row r="52" spans="1:8" hidden="1" x14ac:dyDescent="0.25">
      <c r="A52" s="22">
        <v>2025</v>
      </c>
      <c r="B52" s="23" t="s">
        <v>266</v>
      </c>
      <c r="C52" s="23" t="s">
        <v>18</v>
      </c>
      <c r="D52" s="24">
        <v>2670760</v>
      </c>
      <c r="E52" s="24">
        <v>1825141</v>
      </c>
      <c r="F52" s="24">
        <v>845619</v>
      </c>
      <c r="G52" s="24">
        <v>1221723</v>
      </c>
      <c r="H52" s="14"/>
    </row>
    <row r="53" spans="1:8" hidden="1" x14ac:dyDescent="0.25">
      <c r="A53" s="22">
        <v>2025</v>
      </c>
      <c r="B53" s="23" t="s">
        <v>266</v>
      </c>
      <c r="C53" s="23" t="s">
        <v>19</v>
      </c>
      <c r="D53" s="24">
        <v>1097832</v>
      </c>
      <c r="E53" s="24">
        <v>828313</v>
      </c>
      <c r="F53" s="24">
        <v>269519</v>
      </c>
      <c r="G53" s="24">
        <v>382776</v>
      </c>
      <c r="H53" s="14"/>
    </row>
    <row r="54" spans="1:8" hidden="1" x14ac:dyDescent="0.25">
      <c r="A54" s="22">
        <v>2025</v>
      </c>
      <c r="B54" s="23" t="s">
        <v>266</v>
      </c>
      <c r="C54" s="23" t="s">
        <v>20</v>
      </c>
      <c r="D54" s="24">
        <v>2325607</v>
      </c>
      <c r="E54" s="24">
        <v>1558391</v>
      </c>
      <c r="F54" s="24">
        <v>767216</v>
      </c>
      <c r="G54" s="24">
        <v>1103567</v>
      </c>
      <c r="H54" s="14"/>
    </row>
    <row r="55" spans="1:8" hidden="1" x14ac:dyDescent="0.25">
      <c r="A55" s="22">
        <v>2025</v>
      </c>
      <c r="B55" s="23" t="s">
        <v>266</v>
      </c>
      <c r="C55" s="23" t="s">
        <v>21</v>
      </c>
      <c r="D55" s="24">
        <v>1602384</v>
      </c>
      <c r="E55" s="24">
        <v>1192966</v>
      </c>
      <c r="F55" s="24">
        <v>409418</v>
      </c>
      <c r="G55" s="24">
        <v>597046</v>
      </c>
      <c r="H55" s="14"/>
    </row>
    <row r="56" spans="1:8" hidden="1" x14ac:dyDescent="0.25">
      <c r="A56" s="22">
        <v>2025</v>
      </c>
      <c r="B56" s="23" t="s">
        <v>266</v>
      </c>
      <c r="C56" s="23" t="s">
        <v>22</v>
      </c>
      <c r="D56" s="24">
        <v>1457786</v>
      </c>
      <c r="E56" s="24">
        <v>998825</v>
      </c>
      <c r="F56" s="24">
        <v>458961</v>
      </c>
      <c r="G56" s="24">
        <v>630329</v>
      </c>
      <c r="H56" s="14"/>
    </row>
    <row r="57" spans="1:8" hidden="1" x14ac:dyDescent="0.25">
      <c r="A57" s="22">
        <v>2025</v>
      </c>
      <c r="B57" s="23" t="s">
        <v>266</v>
      </c>
      <c r="C57" s="23" t="s">
        <v>23</v>
      </c>
      <c r="D57" s="24">
        <v>2509843</v>
      </c>
      <c r="E57" s="24">
        <v>1287014</v>
      </c>
      <c r="F57" s="24">
        <v>1222829</v>
      </c>
      <c r="G57" s="24">
        <v>1270856</v>
      </c>
      <c r="H57" s="14"/>
    </row>
    <row r="58" spans="1:8" hidden="1" x14ac:dyDescent="0.25">
      <c r="A58" s="22">
        <v>2025</v>
      </c>
      <c r="B58" s="23" t="s">
        <v>266</v>
      </c>
      <c r="C58" s="23" t="s">
        <v>24</v>
      </c>
      <c r="D58" s="24">
        <v>77429</v>
      </c>
      <c r="E58" s="24">
        <v>57597</v>
      </c>
      <c r="F58" s="24">
        <v>19832</v>
      </c>
      <c r="G58" s="24">
        <v>28775</v>
      </c>
      <c r="H58" s="14"/>
    </row>
    <row r="59" spans="1:8" hidden="1" x14ac:dyDescent="0.25">
      <c r="A59" s="22">
        <v>2025</v>
      </c>
      <c r="B59" s="23" t="s">
        <v>266</v>
      </c>
      <c r="C59" s="23" t="s">
        <v>25</v>
      </c>
      <c r="D59" s="24">
        <v>680833</v>
      </c>
      <c r="E59" s="24">
        <v>513331</v>
      </c>
      <c r="F59" s="24">
        <v>167502</v>
      </c>
      <c r="G59" s="24">
        <v>245412</v>
      </c>
      <c r="H59" s="14"/>
    </row>
    <row r="60" spans="1:8" hidden="1" x14ac:dyDescent="0.25">
      <c r="A60" s="22">
        <v>2025</v>
      </c>
      <c r="B60" s="23" t="s">
        <v>266</v>
      </c>
      <c r="C60" s="23" t="s">
        <v>26</v>
      </c>
      <c r="D60" s="24">
        <v>1665262</v>
      </c>
      <c r="E60" s="24">
        <v>1238074</v>
      </c>
      <c r="F60" s="24">
        <v>427188</v>
      </c>
      <c r="G60" s="24">
        <v>621875</v>
      </c>
      <c r="H60" s="14"/>
    </row>
    <row r="61" spans="1:8" hidden="1" x14ac:dyDescent="0.25">
      <c r="A61" s="22">
        <v>2025</v>
      </c>
      <c r="B61" s="23" t="s">
        <v>266</v>
      </c>
      <c r="C61" s="23" t="s">
        <v>27</v>
      </c>
      <c r="D61" s="24">
        <v>882005</v>
      </c>
      <c r="E61" s="24">
        <v>653672</v>
      </c>
      <c r="F61" s="24">
        <v>228333</v>
      </c>
      <c r="G61" s="24">
        <v>320462</v>
      </c>
      <c r="H61" s="14"/>
    </row>
    <row r="62" spans="1:8" hidden="1" x14ac:dyDescent="0.25">
      <c r="A62" s="22">
        <v>2025</v>
      </c>
      <c r="B62" s="23" t="s">
        <v>266</v>
      </c>
      <c r="C62" s="23" t="s">
        <v>28</v>
      </c>
      <c r="D62" s="24">
        <v>204056</v>
      </c>
      <c r="E62" s="24">
        <v>150356</v>
      </c>
      <c r="F62" s="24">
        <v>53700</v>
      </c>
      <c r="G62" s="24">
        <v>77752</v>
      </c>
      <c r="H62" s="14"/>
    </row>
    <row r="63" spans="1:8" hidden="1" x14ac:dyDescent="0.25">
      <c r="A63" s="22">
        <v>2025</v>
      </c>
      <c r="B63" s="23" t="s">
        <v>266</v>
      </c>
      <c r="C63" s="23" t="s">
        <v>29</v>
      </c>
      <c r="D63" s="24">
        <v>67763</v>
      </c>
      <c r="E63" s="24">
        <v>51570</v>
      </c>
      <c r="F63" s="24">
        <v>16193</v>
      </c>
      <c r="G63" s="24">
        <v>21062</v>
      </c>
      <c r="H63" s="14"/>
    </row>
    <row r="64" spans="1:8" hidden="1" x14ac:dyDescent="0.25">
      <c r="A64" s="22">
        <v>2025</v>
      </c>
      <c r="B64" s="23" t="s">
        <v>266</v>
      </c>
      <c r="C64" s="23" t="s">
        <v>30</v>
      </c>
      <c r="D64" s="24">
        <v>827588</v>
      </c>
      <c r="E64" s="24">
        <v>626321</v>
      </c>
      <c r="F64" s="24">
        <v>201267</v>
      </c>
      <c r="G64" s="24">
        <v>288989</v>
      </c>
      <c r="H64" s="14"/>
    </row>
    <row r="65" spans="1:8" hidden="1" x14ac:dyDescent="0.25">
      <c r="A65" s="22">
        <v>2025</v>
      </c>
      <c r="B65" s="23" t="s">
        <v>266</v>
      </c>
      <c r="C65" s="23" t="s">
        <v>31</v>
      </c>
      <c r="D65" s="24">
        <v>143330</v>
      </c>
      <c r="E65" s="24">
        <v>103381</v>
      </c>
      <c r="F65" s="24">
        <v>39949</v>
      </c>
      <c r="G65" s="24">
        <v>63262</v>
      </c>
      <c r="H65" s="14"/>
    </row>
    <row r="66" spans="1:8" x14ac:dyDescent="0.25">
      <c r="A66" s="22">
        <v>2025</v>
      </c>
      <c r="B66" s="23" t="s">
        <v>312</v>
      </c>
      <c r="C66" s="23" t="s">
        <v>14</v>
      </c>
      <c r="D66" s="24">
        <v>4676199</v>
      </c>
      <c r="E66" s="24">
        <v>3236336</v>
      </c>
      <c r="F66" s="24">
        <v>1439863</v>
      </c>
      <c r="G66" s="24">
        <v>2097083</v>
      </c>
    </row>
    <row r="67" spans="1:8" x14ac:dyDescent="0.25">
      <c r="A67" s="22">
        <v>2025</v>
      </c>
      <c r="B67" s="23" t="s">
        <v>312</v>
      </c>
      <c r="C67" s="23" t="s">
        <v>15</v>
      </c>
      <c r="D67" s="24">
        <v>145</v>
      </c>
      <c r="E67" s="24">
        <v>135</v>
      </c>
      <c r="F67" s="24">
        <v>10</v>
      </c>
      <c r="G67" s="24">
        <v>10</v>
      </c>
    </row>
    <row r="68" spans="1:8" x14ac:dyDescent="0.25">
      <c r="A68" s="22">
        <v>2025</v>
      </c>
      <c r="B68" s="23" t="s">
        <v>312</v>
      </c>
      <c r="C68" s="23" t="s">
        <v>16</v>
      </c>
      <c r="D68" s="24">
        <v>991464</v>
      </c>
      <c r="E68" s="24">
        <v>734216</v>
      </c>
      <c r="F68" s="24">
        <v>257248</v>
      </c>
      <c r="G68" s="24">
        <v>383836</v>
      </c>
    </row>
    <row r="69" spans="1:8" x14ac:dyDescent="0.25">
      <c r="A69" s="22">
        <v>2025</v>
      </c>
      <c r="B69" s="23" t="s">
        <v>312</v>
      </c>
      <c r="C69" s="23" t="s">
        <v>17</v>
      </c>
      <c r="D69" s="24">
        <v>347829</v>
      </c>
      <c r="E69" s="24">
        <v>282354</v>
      </c>
      <c r="F69" s="24">
        <v>65475</v>
      </c>
      <c r="G69" s="24">
        <v>147722</v>
      </c>
    </row>
    <row r="70" spans="1:8" x14ac:dyDescent="0.25">
      <c r="A70" s="22">
        <v>2025</v>
      </c>
      <c r="B70" s="23" t="s">
        <v>312</v>
      </c>
      <c r="C70" s="23" t="s">
        <v>18</v>
      </c>
      <c r="D70" s="24">
        <v>3456973</v>
      </c>
      <c r="E70" s="24">
        <v>2386911</v>
      </c>
      <c r="F70" s="24">
        <v>1070062</v>
      </c>
      <c r="G70" s="24">
        <v>1567302</v>
      </c>
    </row>
    <row r="71" spans="1:8" x14ac:dyDescent="0.25">
      <c r="A71" s="22">
        <v>2025</v>
      </c>
      <c r="B71" s="23" t="s">
        <v>312</v>
      </c>
      <c r="C71" s="23" t="s">
        <v>19</v>
      </c>
      <c r="D71" s="24">
        <v>1372252</v>
      </c>
      <c r="E71" s="24">
        <v>1037649</v>
      </c>
      <c r="F71" s="24">
        <v>334603</v>
      </c>
      <c r="G71" s="24">
        <v>478640</v>
      </c>
    </row>
    <row r="72" spans="1:8" x14ac:dyDescent="0.25">
      <c r="A72" s="22">
        <v>2025</v>
      </c>
      <c r="B72" s="23" t="s">
        <v>312</v>
      </c>
      <c r="C72" s="23" t="s">
        <v>20</v>
      </c>
      <c r="D72" s="24">
        <v>2986140</v>
      </c>
      <c r="E72" s="24">
        <v>2024320</v>
      </c>
      <c r="F72" s="24">
        <v>961820</v>
      </c>
      <c r="G72" s="24">
        <v>1400374</v>
      </c>
    </row>
    <row r="73" spans="1:8" x14ac:dyDescent="0.25">
      <c r="A73" s="22">
        <v>2025</v>
      </c>
      <c r="B73" s="23" t="s">
        <v>312</v>
      </c>
      <c r="C73" s="23" t="s">
        <v>21</v>
      </c>
      <c r="D73" s="24">
        <v>1956969</v>
      </c>
      <c r="E73" s="24">
        <v>1460522</v>
      </c>
      <c r="F73" s="24">
        <v>496447</v>
      </c>
      <c r="G73" s="24">
        <v>739279</v>
      </c>
    </row>
    <row r="74" spans="1:8" x14ac:dyDescent="0.25">
      <c r="A74" s="22">
        <v>2025</v>
      </c>
      <c r="B74" s="23" t="s">
        <v>312</v>
      </c>
      <c r="C74" s="23" t="s">
        <v>22</v>
      </c>
      <c r="D74" s="24">
        <v>1578049</v>
      </c>
      <c r="E74" s="24">
        <v>1104887</v>
      </c>
      <c r="F74" s="24">
        <v>473162</v>
      </c>
      <c r="G74" s="24">
        <v>667031</v>
      </c>
    </row>
    <row r="75" spans="1:8" x14ac:dyDescent="0.25">
      <c r="A75" s="22">
        <v>2025</v>
      </c>
      <c r="B75" s="23" t="s">
        <v>312</v>
      </c>
      <c r="C75" s="23" t="s">
        <v>23</v>
      </c>
      <c r="D75" s="24">
        <v>3326349</v>
      </c>
      <c r="E75" s="24">
        <v>1711018</v>
      </c>
      <c r="F75" s="24">
        <v>1615331</v>
      </c>
      <c r="G75" s="24">
        <v>1687869</v>
      </c>
    </row>
    <row r="76" spans="1:8" x14ac:dyDescent="0.25">
      <c r="A76" s="22">
        <v>2025</v>
      </c>
      <c r="B76" s="23" t="s">
        <v>312</v>
      </c>
      <c r="C76" s="23" t="s">
        <v>24</v>
      </c>
      <c r="D76" s="24">
        <v>92524</v>
      </c>
      <c r="E76" s="24">
        <v>69578</v>
      </c>
      <c r="F76" s="24">
        <v>22946</v>
      </c>
      <c r="G76" s="24">
        <v>34320</v>
      </c>
    </row>
    <row r="77" spans="1:8" x14ac:dyDescent="0.25">
      <c r="A77" s="22">
        <v>2025</v>
      </c>
      <c r="B77" s="23" t="s">
        <v>312</v>
      </c>
      <c r="C77" s="23" t="s">
        <v>25</v>
      </c>
      <c r="D77" s="24">
        <v>840715</v>
      </c>
      <c r="E77" s="24">
        <v>634986</v>
      </c>
      <c r="F77" s="24">
        <v>205729</v>
      </c>
      <c r="G77" s="24">
        <v>308040</v>
      </c>
    </row>
    <row r="78" spans="1:8" x14ac:dyDescent="0.25">
      <c r="A78" s="22">
        <v>2025</v>
      </c>
      <c r="B78" s="23" t="s">
        <v>312</v>
      </c>
      <c r="C78" s="23" t="s">
        <v>26</v>
      </c>
      <c r="D78" s="24">
        <v>2179248</v>
      </c>
      <c r="E78" s="24">
        <v>1624142</v>
      </c>
      <c r="F78" s="24">
        <v>555106</v>
      </c>
      <c r="G78" s="24">
        <v>820215</v>
      </c>
    </row>
    <row r="79" spans="1:8" x14ac:dyDescent="0.25">
      <c r="A79" s="22">
        <v>2025</v>
      </c>
      <c r="B79" s="23" t="s">
        <v>312</v>
      </c>
      <c r="C79" s="23" t="s">
        <v>27</v>
      </c>
      <c r="D79" s="24">
        <v>939594</v>
      </c>
      <c r="E79" s="24">
        <v>705411</v>
      </c>
      <c r="F79" s="24">
        <v>234183</v>
      </c>
      <c r="G79" s="24">
        <v>337319</v>
      </c>
    </row>
    <row r="80" spans="1:8" x14ac:dyDescent="0.25">
      <c r="A80" s="22">
        <v>2025</v>
      </c>
      <c r="B80" s="23" t="s">
        <v>312</v>
      </c>
      <c r="C80" s="23" t="s">
        <v>28</v>
      </c>
      <c r="D80" s="24">
        <v>264913</v>
      </c>
      <c r="E80" s="24">
        <v>195533</v>
      </c>
      <c r="F80" s="24">
        <v>69380</v>
      </c>
      <c r="G80" s="24">
        <v>103047</v>
      </c>
    </row>
    <row r="81" spans="1:7" x14ac:dyDescent="0.25">
      <c r="A81" s="22">
        <v>2025</v>
      </c>
      <c r="B81" s="23" t="s">
        <v>312</v>
      </c>
      <c r="C81" s="23" t="s">
        <v>29</v>
      </c>
      <c r="D81" s="24">
        <v>79097</v>
      </c>
      <c r="E81" s="24">
        <v>60319</v>
      </c>
      <c r="F81" s="24">
        <v>18778</v>
      </c>
      <c r="G81" s="24">
        <v>24745</v>
      </c>
    </row>
    <row r="82" spans="1:7" x14ac:dyDescent="0.25">
      <c r="A82" s="22">
        <v>2025</v>
      </c>
      <c r="B82" s="23" t="s">
        <v>312</v>
      </c>
      <c r="C82" s="23" t="s">
        <v>30</v>
      </c>
      <c r="D82" s="24">
        <v>1114263</v>
      </c>
      <c r="E82" s="24">
        <v>844535</v>
      </c>
      <c r="F82" s="24">
        <v>269728</v>
      </c>
      <c r="G82" s="24">
        <v>390785</v>
      </c>
    </row>
    <row r="83" spans="1:7" x14ac:dyDescent="0.25">
      <c r="A83" s="73">
        <v>2025</v>
      </c>
      <c r="B83" s="74" t="s">
        <v>312</v>
      </c>
      <c r="C83" s="74" t="s">
        <v>31</v>
      </c>
      <c r="D83" s="75">
        <v>205590</v>
      </c>
      <c r="E83" s="75">
        <v>148748</v>
      </c>
      <c r="F83" s="75">
        <v>56842</v>
      </c>
      <c r="G83" s="75">
        <v>91382</v>
      </c>
    </row>
    <row r="84" spans="1:7" ht="23.25" customHeight="1" x14ac:dyDescent="0.25">
      <c r="A84" s="93" t="s">
        <v>316</v>
      </c>
      <c r="B84" s="94"/>
      <c r="C84" s="94"/>
      <c r="D84" s="95">
        <f>SUBTOTAL(109,Tabla5[Número Notificaciones Totales])</f>
        <v>26408313</v>
      </c>
      <c r="E84" s="95">
        <f>SUBTOTAL(109,Tabla5[Número Notificaciones Totales (Sin Traslados)])</f>
        <v>18261600</v>
      </c>
      <c r="F84" s="95">
        <f>SUBTOTAL(109,Tabla5[Número Traslados de Copia de Notificaciones])</f>
        <v>8146713</v>
      </c>
      <c r="G84" s="95">
        <f>SUBTOTAL(109,Tabla5[Número Notificaciones Totales (Procurador)])</f>
        <v>11278999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6FDF-2D8F-4977-9F90-D5D616192243}">
  <dimension ref="A1:H83"/>
  <sheetViews>
    <sheetView workbookViewId="0"/>
  </sheetViews>
  <sheetFormatPr baseColWidth="10" defaultColWidth="11.42578125" defaultRowHeight="15" x14ac:dyDescent="0.25"/>
  <cols>
    <col min="1" max="1" width="11.42578125" style="14"/>
    <col min="2" max="2" width="18.140625" style="11" customWidth="1"/>
    <col min="3" max="3" width="26.5703125" style="11" bestFit="1" customWidth="1"/>
    <col min="4" max="4" width="21.7109375" style="11" bestFit="1" customWidth="1"/>
    <col min="5" max="5" width="11.42578125" style="11"/>
    <col min="6" max="6" width="24.140625" style="11" bestFit="1" customWidth="1"/>
    <col min="7" max="7" width="22.5703125" style="11" bestFit="1" customWidth="1"/>
    <col min="8" max="8" width="32" style="11" bestFit="1" customWidth="1"/>
    <col min="9" max="16384" width="11.42578125" style="11"/>
  </cols>
  <sheetData>
    <row r="1" spans="1:8" s="9" customFormat="1" ht="21" x14ac:dyDescent="0.35">
      <c r="A1" s="30" t="s">
        <v>32</v>
      </c>
      <c r="B1" s="30"/>
      <c r="C1" s="30"/>
      <c r="D1" s="30"/>
    </row>
    <row r="2" spans="1:8" x14ac:dyDescent="0.25">
      <c r="A2" s="10"/>
    </row>
    <row r="3" spans="1:8" ht="33" customHeight="1" x14ac:dyDescent="0.25">
      <c r="A3" s="109" t="s">
        <v>33</v>
      </c>
      <c r="B3" s="110"/>
      <c r="C3" s="110"/>
      <c r="D3" s="110"/>
    </row>
    <row r="4" spans="1:8" ht="12.75" customHeight="1" x14ac:dyDescent="0.25">
      <c r="A4" s="12"/>
      <c r="B4" s="13"/>
      <c r="C4" s="13"/>
      <c r="D4" s="13"/>
    </row>
    <row r="5" spans="1:8" x14ac:dyDescent="0.25">
      <c r="A5" s="20">
        <v>2025</v>
      </c>
      <c r="F5"/>
      <c r="G5"/>
    </row>
    <row r="6" spans="1:8" ht="81" customHeight="1" x14ac:dyDescent="0.25">
      <c r="A6" s="26" t="s">
        <v>0</v>
      </c>
      <c r="B6" s="27" t="s">
        <v>7</v>
      </c>
      <c r="C6" s="27" t="s">
        <v>34</v>
      </c>
      <c r="D6" s="28" t="s">
        <v>35</v>
      </c>
    </row>
    <row r="7" spans="1:8" hidden="1" x14ac:dyDescent="0.25">
      <c r="A7" s="22">
        <v>2025</v>
      </c>
      <c r="B7" s="23" t="s">
        <v>13</v>
      </c>
      <c r="C7" s="23" t="s">
        <v>14</v>
      </c>
      <c r="D7" s="24">
        <v>1204890</v>
      </c>
      <c r="E7" s="14"/>
    </row>
    <row r="8" spans="1:8" hidden="1" x14ac:dyDescent="0.25">
      <c r="A8" s="22">
        <v>2025</v>
      </c>
      <c r="B8" s="23" t="s">
        <v>13</v>
      </c>
      <c r="C8" s="23" t="s">
        <v>15</v>
      </c>
      <c r="D8" s="24">
        <v>24</v>
      </c>
      <c r="E8" s="14"/>
    </row>
    <row r="9" spans="1:8" hidden="1" x14ac:dyDescent="0.25">
      <c r="A9" s="22">
        <v>2025</v>
      </c>
      <c r="B9" s="23" t="s">
        <v>13</v>
      </c>
      <c r="C9" s="23" t="s">
        <v>16</v>
      </c>
      <c r="D9" s="24">
        <v>200369</v>
      </c>
      <c r="E9" s="14"/>
    </row>
    <row r="10" spans="1:8" hidden="1" x14ac:dyDescent="0.25">
      <c r="A10" s="22">
        <v>2025</v>
      </c>
      <c r="B10" s="23" t="s">
        <v>13</v>
      </c>
      <c r="C10" s="23" t="s">
        <v>17</v>
      </c>
      <c r="D10" s="24">
        <v>50835</v>
      </c>
      <c r="E10" s="14"/>
      <c r="F10" s="76" t="s">
        <v>7</v>
      </c>
      <c r="G10" t="s">
        <v>296</v>
      </c>
    </row>
    <row r="11" spans="1:8" hidden="1" x14ac:dyDescent="0.25">
      <c r="A11" s="22">
        <v>2025</v>
      </c>
      <c r="B11" s="23" t="s">
        <v>13</v>
      </c>
      <c r="C11" s="23" t="s">
        <v>18</v>
      </c>
      <c r="D11" s="24">
        <v>927376</v>
      </c>
      <c r="E11" s="14"/>
    </row>
    <row r="12" spans="1:8" hidden="1" x14ac:dyDescent="0.25">
      <c r="A12" s="22">
        <v>2025</v>
      </c>
      <c r="B12" s="23" t="s">
        <v>13</v>
      </c>
      <c r="C12" s="23" t="s">
        <v>19</v>
      </c>
      <c r="D12" s="24">
        <v>334932</v>
      </c>
      <c r="E12" s="14"/>
      <c r="F12" s="76" t="s">
        <v>0</v>
      </c>
      <c r="G12" s="92" t="s">
        <v>34</v>
      </c>
      <c r="H12" s="63" t="s">
        <v>295</v>
      </c>
    </row>
    <row r="13" spans="1:8" hidden="1" x14ac:dyDescent="0.25">
      <c r="A13" s="22">
        <v>2025</v>
      </c>
      <c r="B13" s="23" t="s">
        <v>13</v>
      </c>
      <c r="C13" s="23" t="s">
        <v>20</v>
      </c>
      <c r="D13" s="24">
        <v>728878</v>
      </c>
      <c r="E13" s="14"/>
      <c r="F13">
        <v>2025</v>
      </c>
      <c r="G13"/>
      <c r="H13" s="79"/>
    </row>
    <row r="14" spans="1:8" hidden="1" x14ac:dyDescent="0.25">
      <c r="A14" s="22">
        <v>2025</v>
      </c>
      <c r="B14" s="23" t="s">
        <v>13</v>
      </c>
      <c r="C14" s="23" t="s">
        <v>21</v>
      </c>
      <c r="D14" s="24">
        <v>450159</v>
      </c>
      <c r="E14" s="14"/>
      <c r="F14"/>
      <c r="G14" t="s">
        <v>14</v>
      </c>
      <c r="H14" s="61">
        <v>4587127</v>
      </c>
    </row>
    <row r="15" spans="1:8" hidden="1" x14ac:dyDescent="0.25">
      <c r="A15" s="22">
        <v>2025</v>
      </c>
      <c r="B15" s="23" t="s">
        <v>13</v>
      </c>
      <c r="C15" s="23" t="s">
        <v>36</v>
      </c>
      <c r="D15" s="24">
        <v>5</v>
      </c>
      <c r="E15" s="14"/>
      <c r="F15"/>
      <c r="G15" t="s">
        <v>15</v>
      </c>
      <c r="H15" s="61">
        <v>114</v>
      </c>
    </row>
    <row r="16" spans="1:8" hidden="1" x14ac:dyDescent="0.25">
      <c r="A16" s="22">
        <v>2025</v>
      </c>
      <c r="B16" s="23" t="s">
        <v>13</v>
      </c>
      <c r="C16" s="23" t="s">
        <v>22</v>
      </c>
      <c r="D16" s="24">
        <v>350198</v>
      </c>
      <c r="E16" s="14"/>
      <c r="F16"/>
      <c r="G16" t="s">
        <v>16</v>
      </c>
      <c r="H16" s="61">
        <v>731963</v>
      </c>
    </row>
    <row r="17" spans="1:8" hidden="1" x14ac:dyDescent="0.25">
      <c r="A17" s="22">
        <v>2025</v>
      </c>
      <c r="B17" s="23" t="s">
        <v>13</v>
      </c>
      <c r="C17" s="23" t="s">
        <v>23</v>
      </c>
      <c r="D17" s="24">
        <v>16</v>
      </c>
      <c r="E17" s="14"/>
      <c r="F17"/>
      <c r="G17" t="s">
        <v>17</v>
      </c>
      <c r="H17" s="61">
        <v>196595</v>
      </c>
    </row>
    <row r="18" spans="1:8" hidden="1" x14ac:dyDescent="0.25">
      <c r="A18" s="22">
        <v>2025</v>
      </c>
      <c r="B18" s="23" t="s">
        <v>13</v>
      </c>
      <c r="C18" s="23" t="s">
        <v>24</v>
      </c>
      <c r="D18" s="24">
        <v>22837</v>
      </c>
      <c r="E18" s="14"/>
      <c r="F18"/>
      <c r="G18" t="s">
        <v>18</v>
      </c>
      <c r="H18" s="61">
        <v>3369729</v>
      </c>
    </row>
    <row r="19" spans="1:8" hidden="1" x14ac:dyDescent="0.25">
      <c r="A19" s="22">
        <v>2025</v>
      </c>
      <c r="B19" s="23" t="s">
        <v>13</v>
      </c>
      <c r="C19" s="23" t="s">
        <v>25</v>
      </c>
      <c r="D19" s="24">
        <v>190552</v>
      </c>
      <c r="E19" s="14"/>
      <c r="F19"/>
      <c r="G19" t="s">
        <v>19</v>
      </c>
      <c r="H19" s="61">
        <v>1226211</v>
      </c>
    </row>
    <row r="20" spans="1:8" hidden="1" x14ac:dyDescent="0.25">
      <c r="A20" s="22">
        <v>2025</v>
      </c>
      <c r="B20" s="23" t="s">
        <v>13</v>
      </c>
      <c r="C20" s="23" t="s">
        <v>26</v>
      </c>
      <c r="D20" s="24">
        <v>451469</v>
      </c>
      <c r="E20" s="14"/>
      <c r="F20"/>
      <c r="G20" t="s">
        <v>20</v>
      </c>
      <c r="H20" s="61">
        <v>2796459</v>
      </c>
    </row>
    <row r="21" spans="1:8" hidden="1" x14ac:dyDescent="0.25">
      <c r="A21" s="22">
        <v>2025</v>
      </c>
      <c r="B21" s="23" t="s">
        <v>13</v>
      </c>
      <c r="C21" s="23" t="s">
        <v>27</v>
      </c>
      <c r="D21" s="24">
        <v>229103</v>
      </c>
      <c r="E21" s="14"/>
      <c r="F21"/>
      <c r="G21" t="s">
        <v>21</v>
      </c>
      <c r="H21" s="61">
        <v>1643230</v>
      </c>
    </row>
    <row r="22" spans="1:8" hidden="1" x14ac:dyDescent="0.25">
      <c r="A22" s="22">
        <v>2025</v>
      </c>
      <c r="B22" s="23" t="s">
        <v>13</v>
      </c>
      <c r="C22" s="23" t="s">
        <v>28</v>
      </c>
      <c r="D22" s="24">
        <v>48924</v>
      </c>
      <c r="E22" s="14"/>
      <c r="F22"/>
      <c r="G22" t="s">
        <v>36</v>
      </c>
      <c r="H22" s="61">
        <v>39</v>
      </c>
    </row>
    <row r="23" spans="1:8" hidden="1" x14ac:dyDescent="0.25">
      <c r="A23" s="22">
        <v>2025</v>
      </c>
      <c r="B23" s="23" t="s">
        <v>13</v>
      </c>
      <c r="C23" s="23" t="s">
        <v>29</v>
      </c>
      <c r="D23" s="24">
        <v>20095</v>
      </c>
      <c r="E23" s="14"/>
      <c r="F23"/>
      <c r="G23" t="s">
        <v>22</v>
      </c>
      <c r="H23" s="61">
        <v>1363805</v>
      </c>
    </row>
    <row r="24" spans="1:8" hidden="1" x14ac:dyDescent="0.25">
      <c r="A24" s="22">
        <v>2025</v>
      </c>
      <c r="B24" s="23" t="s">
        <v>13</v>
      </c>
      <c r="C24" s="23" t="s">
        <v>30</v>
      </c>
      <c r="D24" s="24">
        <v>289290</v>
      </c>
      <c r="E24" s="14"/>
      <c r="F24"/>
      <c r="G24" t="s">
        <v>23</v>
      </c>
      <c r="H24" s="61">
        <v>105</v>
      </c>
    </row>
    <row r="25" spans="1:8" hidden="1" x14ac:dyDescent="0.25">
      <c r="A25" s="22">
        <v>2025</v>
      </c>
      <c r="B25" s="23" t="s">
        <v>13</v>
      </c>
      <c r="C25" s="23" t="s">
        <v>31</v>
      </c>
      <c r="D25" s="24">
        <v>32419</v>
      </c>
      <c r="E25" s="14"/>
      <c r="F25"/>
      <c r="G25" t="s">
        <v>24</v>
      </c>
      <c r="H25" s="61">
        <v>84796</v>
      </c>
    </row>
    <row r="26" spans="1:8" hidden="1" x14ac:dyDescent="0.25">
      <c r="A26" s="22">
        <v>2025</v>
      </c>
      <c r="B26" s="23" t="s">
        <v>253</v>
      </c>
      <c r="C26" s="23" t="s">
        <v>14</v>
      </c>
      <c r="D26" s="24">
        <v>1266239</v>
      </c>
      <c r="E26" s="14"/>
      <c r="F26"/>
      <c r="G26" t="s">
        <v>25</v>
      </c>
      <c r="H26" s="61">
        <v>702090</v>
      </c>
    </row>
    <row r="27" spans="1:8" hidden="1" x14ac:dyDescent="0.25">
      <c r="A27" s="22">
        <v>2025</v>
      </c>
      <c r="B27" s="23" t="s">
        <v>253</v>
      </c>
      <c r="C27" s="23" t="s">
        <v>15</v>
      </c>
      <c r="D27" s="24">
        <v>18</v>
      </c>
      <c r="E27" s="14"/>
      <c r="F27"/>
      <c r="G27" t="s">
        <v>26</v>
      </c>
      <c r="H27" s="61">
        <v>1694724</v>
      </c>
    </row>
    <row r="28" spans="1:8" hidden="1" x14ac:dyDescent="0.25">
      <c r="A28" s="22">
        <v>2025</v>
      </c>
      <c r="B28" s="23" t="s">
        <v>253</v>
      </c>
      <c r="C28" s="23" t="s">
        <v>16</v>
      </c>
      <c r="D28" s="24">
        <v>200250</v>
      </c>
      <c r="E28" s="14"/>
      <c r="F28"/>
      <c r="G28" t="s">
        <v>27</v>
      </c>
      <c r="H28" s="61">
        <v>882974</v>
      </c>
    </row>
    <row r="29" spans="1:8" hidden="1" x14ac:dyDescent="0.25">
      <c r="A29" s="22">
        <v>2025</v>
      </c>
      <c r="B29" s="23" t="s">
        <v>253</v>
      </c>
      <c r="C29" s="23" t="s">
        <v>17</v>
      </c>
      <c r="D29" s="24">
        <v>48640</v>
      </c>
      <c r="E29" s="14"/>
      <c r="F29"/>
      <c r="G29" t="s">
        <v>28</v>
      </c>
      <c r="H29" s="61">
        <v>180171</v>
      </c>
    </row>
    <row r="30" spans="1:8" hidden="1" x14ac:dyDescent="0.25">
      <c r="A30" s="22">
        <v>2025</v>
      </c>
      <c r="B30" s="23" t="s">
        <v>253</v>
      </c>
      <c r="C30" s="23" t="s">
        <v>18</v>
      </c>
      <c r="D30" s="24">
        <v>922807</v>
      </c>
      <c r="E30" s="14"/>
      <c r="F30"/>
      <c r="G30" t="s">
        <v>29</v>
      </c>
      <c r="H30" s="61">
        <v>75774</v>
      </c>
    </row>
    <row r="31" spans="1:8" hidden="1" x14ac:dyDescent="0.25">
      <c r="A31" s="22">
        <v>2025</v>
      </c>
      <c r="B31" s="23" t="s">
        <v>253</v>
      </c>
      <c r="C31" s="23" t="s">
        <v>19</v>
      </c>
      <c r="D31" s="24">
        <v>328620</v>
      </c>
      <c r="E31" s="14"/>
      <c r="F31"/>
      <c r="G31" t="s">
        <v>30</v>
      </c>
      <c r="H31" s="61">
        <v>1082436</v>
      </c>
    </row>
    <row r="32" spans="1:8" hidden="1" x14ac:dyDescent="0.25">
      <c r="A32" s="22">
        <v>2025</v>
      </c>
      <c r="B32" s="23" t="s">
        <v>253</v>
      </c>
      <c r="C32" s="23" t="s">
        <v>20</v>
      </c>
      <c r="D32" s="24">
        <v>762783</v>
      </c>
      <c r="E32" s="14"/>
      <c r="F32" s="63"/>
      <c r="G32" t="s">
        <v>31</v>
      </c>
      <c r="H32" s="61">
        <v>116830</v>
      </c>
    </row>
    <row r="33" spans="1:8" hidden="1" x14ac:dyDescent="0.25">
      <c r="A33" s="22">
        <v>2025</v>
      </c>
      <c r="B33" s="23" t="s">
        <v>253</v>
      </c>
      <c r="C33" s="23" t="s">
        <v>21</v>
      </c>
      <c r="D33" s="24">
        <v>440732</v>
      </c>
      <c r="E33" s="14"/>
      <c r="F33" t="s">
        <v>294</v>
      </c>
      <c r="G33"/>
      <c r="H33" s="61">
        <v>20735172</v>
      </c>
    </row>
    <row r="34" spans="1:8" hidden="1" x14ac:dyDescent="0.25">
      <c r="A34" s="22">
        <v>2025</v>
      </c>
      <c r="B34" s="23" t="s">
        <v>253</v>
      </c>
      <c r="C34" s="23" t="s">
        <v>36</v>
      </c>
      <c r="D34" s="24">
        <v>15</v>
      </c>
      <c r="E34" s="14"/>
    </row>
    <row r="35" spans="1:8" hidden="1" x14ac:dyDescent="0.25">
      <c r="A35" s="22">
        <v>2025</v>
      </c>
      <c r="B35" s="23" t="s">
        <v>253</v>
      </c>
      <c r="C35" s="23" t="s">
        <v>22</v>
      </c>
      <c r="D35" s="24">
        <v>373213</v>
      </c>
      <c r="E35" s="14"/>
    </row>
    <row r="36" spans="1:8" hidden="1" x14ac:dyDescent="0.25">
      <c r="A36" s="22">
        <v>2025</v>
      </c>
      <c r="B36" s="23" t="s">
        <v>253</v>
      </c>
      <c r="C36" s="23" t="s">
        <v>23</v>
      </c>
      <c r="D36" s="24">
        <v>23</v>
      </c>
      <c r="E36" s="14"/>
    </row>
    <row r="37" spans="1:8" hidden="1" x14ac:dyDescent="0.25">
      <c r="A37" s="22">
        <v>2025</v>
      </c>
      <c r="B37" s="23" t="s">
        <v>253</v>
      </c>
      <c r="C37" s="23" t="s">
        <v>24</v>
      </c>
      <c r="D37" s="24">
        <v>22697</v>
      </c>
      <c r="E37" s="14"/>
    </row>
    <row r="38" spans="1:8" hidden="1" x14ac:dyDescent="0.25">
      <c r="A38" s="22">
        <v>2025</v>
      </c>
      <c r="B38" s="23" t="s">
        <v>253</v>
      </c>
      <c r="C38" s="23" t="s">
        <v>25</v>
      </c>
      <c r="D38" s="24">
        <v>186657</v>
      </c>
      <c r="E38" s="14"/>
    </row>
    <row r="39" spans="1:8" hidden="1" x14ac:dyDescent="0.25">
      <c r="A39" s="22">
        <v>2025</v>
      </c>
      <c r="B39" s="23" t="s">
        <v>253</v>
      </c>
      <c r="C39" s="23" t="s">
        <v>26</v>
      </c>
      <c r="D39" s="24">
        <v>464844</v>
      </c>
      <c r="E39" s="14"/>
    </row>
    <row r="40" spans="1:8" hidden="1" x14ac:dyDescent="0.25">
      <c r="A40" s="22">
        <v>2025</v>
      </c>
      <c r="B40" s="23" t="s">
        <v>253</v>
      </c>
      <c r="C40" s="23" t="s">
        <v>27</v>
      </c>
      <c r="D40" s="24">
        <v>237279</v>
      </c>
      <c r="E40" s="14"/>
    </row>
    <row r="41" spans="1:8" hidden="1" x14ac:dyDescent="0.25">
      <c r="A41" s="22">
        <v>2025</v>
      </c>
      <c r="B41" s="23" t="s">
        <v>253</v>
      </c>
      <c r="C41" s="23" t="s">
        <v>28</v>
      </c>
      <c r="D41" s="24">
        <v>48439</v>
      </c>
      <c r="E41" s="14"/>
    </row>
    <row r="42" spans="1:8" hidden="1" x14ac:dyDescent="0.25">
      <c r="A42" s="22">
        <v>2025</v>
      </c>
      <c r="B42" s="23" t="s">
        <v>253</v>
      </c>
      <c r="C42" s="23" t="s">
        <v>29</v>
      </c>
      <c r="D42" s="24">
        <v>19572</v>
      </c>
      <c r="E42" s="14"/>
    </row>
    <row r="43" spans="1:8" hidden="1" x14ac:dyDescent="0.25">
      <c r="A43" s="22">
        <v>2025</v>
      </c>
      <c r="B43" s="23" t="s">
        <v>253</v>
      </c>
      <c r="C43" s="23" t="s">
        <v>30</v>
      </c>
      <c r="D43" s="24">
        <v>293059</v>
      </c>
      <c r="E43" s="14"/>
    </row>
    <row r="44" spans="1:8" hidden="1" x14ac:dyDescent="0.25">
      <c r="A44" s="22">
        <v>2025</v>
      </c>
      <c r="B44" s="23" t="s">
        <v>253</v>
      </c>
      <c r="C44" s="23" t="s">
        <v>31</v>
      </c>
      <c r="D44" s="24">
        <v>31511</v>
      </c>
      <c r="E44" s="14"/>
    </row>
    <row r="45" spans="1:8" hidden="1" x14ac:dyDescent="0.25">
      <c r="A45" s="22">
        <v>2025</v>
      </c>
      <c r="B45" s="23" t="s">
        <v>266</v>
      </c>
      <c r="C45" s="23" t="s">
        <v>14</v>
      </c>
      <c r="D45" s="24">
        <v>899441</v>
      </c>
      <c r="E45" s="14"/>
    </row>
    <row r="46" spans="1:8" hidden="1" x14ac:dyDescent="0.25">
      <c r="A46" s="22">
        <v>2025</v>
      </c>
      <c r="B46" s="23" t="s">
        <v>266</v>
      </c>
      <c r="C46" s="23" t="s">
        <v>15</v>
      </c>
      <c r="D46" s="24">
        <v>30</v>
      </c>
      <c r="E46" s="14"/>
    </row>
    <row r="47" spans="1:8" hidden="1" x14ac:dyDescent="0.25">
      <c r="A47" s="22">
        <v>2025</v>
      </c>
      <c r="B47" s="23" t="s">
        <v>266</v>
      </c>
      <c r="C47" s="23" t="s">
        <v>16</v>
      </c>
      <c r="D47" s="24">
        <v>143090</v>
      </c>
      <c r="E47" s="14"/>
    </row>
    <row r="48" spans="1:8" hidden="1" x14ac:dyDescent="0.25">
      <c r="A48" s="22">
        <v>2025</v>
      </c>
      <c r="B48" s="23" t="s">
        <v>266</v>
      </c>
      <c r="C48" s="23" t="s">
        <v>17</v>
      </c>
      <c r="D48" s="24">
        <v>42427</v>
      </c>
      <c r="E48" s="14"/>
    </row>
    <row r="49" spans="1:5" hidden="1" x14ac:dyDescent="0.25">
      <c r="A49" s="22">
        <v>2025</v>
      </c>
      <c r="B49" s="23" t="s">
        <v>266</v>
      </c>
      <c r="C49" s="23" t="s">
        <v>18</v>
      </c>
      <c r="D49" s="24">
        <v>666733</v>
      </c>
      <c r="E49" s="14"/>
    </row>
    <row r="50" spans="1:5" hidden="1" x14ac:dyDescent="0.25">
      <c r="A50" s="22">
        <v>2025</v>
      </c>
      <c r="B50" s="23" t="s">
        <v>266</v>
      </c>
      <c r="C50" s="23" t="s">
        <v>19</v>
      </c>
      <c r="D50" s="24">
        <v>246666</v>
      </c>
      <c r="E50" s="14"/>
    </row>
    <row r="51" spans="1:5" hidden="1" x14ac:dyDescent="0.25">
      <c r="A51" s="22">
        <v>2025</v>
      </c>
      <c r="B51" s="23" t="s">
        <v>266</v>
      </c>
      <c r="C51" s="23" t="s">
        <v>20</v>
      </c>
      <c r="D51" s="24">
        <v>564329</v>
      </c>
      <c r="E51" s="14"/>
    </row>
    <row r="52" spans="1:5" hidden="1" x14ac:dyDescent="0.25">
      <c r="A52" s="22">
        <v>2025</v>
      </c>
      <c r="B52" s="23" t="s">
        <v>266</v>
      </c>
      <c r="C52" s="23" t="s">
        <v>21</v>
      </c>
      <c r="D52" s="24">
        <v>333718</v>
      </c>
      <c r="E52" s="14"/>
    </row>
    <row r="53" spans="1:5" hidden="1" x14ac:dyDescent="0.25">
      <c r="A53" s="22">
        <v>2025</v>
      </c>
      <c r="B53" s="23" t="s">
        <v>266</v>
      </c>
      <c r="C53" s="23" t="s">
        <v>36</v>
      </c>
      <c r="D53" s="24">
        <v>9</v>
      </c>
      <c r="E53" s="14"/>
    </row>
    <row r="54" spans="1:5" hidden="1" x14ac:dyDescent="0.25">
      <c r="A54" s="22">
        <v>2025</v>
      </c>
      <c r="B54" s="23" t="s">
        <v>266</v>
      </c>
      <c r="C54" s="23" t="s">
        <v>22</v>
      </c>
      <c r="D54" s="24">
        <v>292261</v>
      </c>
      <c r="E54" s="14"/>
    </row>
    <row r="55" spans="1:5" hidden="1" x14ac:dyDescent="0.25">
      <c r="A55" s="22">
        <v>2025</v>
      </c>
      <c r="B55" s="23" t="s">
        <v>266</v>
      </c>
      <c r="C55" s="23" t="s">
        <v>23</v>
      </c>
      <c r="D55" s="24">
        <v>24</v>
      </c>
      <c r="E55" s="14"/>
    </row>
    <row r="56" spans="1:5" hidden="1" x14ac:dyDescent="0.25">
      <c r="A56" s="22">
        <v>2025</v>
      </c>
      <c r="B56" s="23" t="s">
        <v>266</v>
      </c>
      <c r="C56" s="23" t="s">
        <v>24</v>
      </c>
      <c r="D56" s="24">
        <v>17559</v>
      </c>
      <c r="E56" s="14"/>
    </row>
    <row r="57" spans="1:5" hidden="1" x14ac:dyDescent="0.25">
      <c r="A57" s="22">
        <v>2025</v>
      </c>
      <c r="B57" s="23" t="s">
        <v>266</v>
      </c>
      <c r="C57" s="23" t="s">
        <v>25</v>
      </c>
      <c r="D57" s="24">
        <v>141615</v>
      </c>
      <c r="E57" s="14"/>
    </row>
    <row r="58" spans="1:5" hidden="1" x14ac:dyDescent="0.25">
      <c r="A58" s="22">
        <v>2025</v>
      </c>
      <c r="B58" s="23" t="s">
        <v>266</v>
      </c>
      <c r="C58" s="23" t="s">
        <v>26</v>
      </c>
      <c r="D58" s="24">
        <v>334318</v>
      </c>
      <c r="E58" s="14"/>
    </row>
    <row r="59" spans="1:5" hidden="1" x14ac:dyDescent="0.25">
      <c r="A59" s="22">
        <v>2025</v>
      </c>
      <c r="B59" s="23" t="s">
        <v>266</v>
      </c>
      <c r="C59" s="23" t="s">
        <v>27</v>
      </c>
      <c r="D59" s="24">
        <v>193815</v>
      </c>
      <c r="E59" s="14"/>
    </row>
    <row r="60" spans="1:5" hidden="1" x14ac:dyDescent="0.25">
      <c r="A60" s="22">
        <v>2025</v>
      </c>
      <c r="B60" s="23" t="s">
        <v>266</v>
      </c>
      <c r="C60" s="23" t="s">
        <v>28</v>
      </c>
      <c r="D60" s="24">
        <v>35811</v>
      </c>
      <c r="E60" s="14"/>
    </row>
    <row r="61" spans="1:5" hidden="1" x14ac:dyDescent="0.25">
      <c r="A61" s="22">
        <v>2025</v>
      </c>
      <c r="B61" s="23" t="s">
        <v>266</v>
      </c>
      <c r="C61" s="23" t="s">
        <v>29</v>
      </c>
      <c r="D61" s="24">
        <v>15924</v>
      </c>
      <c r="E61" s="14"/>
    </row>
    <row r="62" spans="1:5" hidden="1" x14ac:dyDescent="0.25">
      <c r="A62" s="22">
        <v>2025</v>
      </c>
      <c r="B62" s="23" t="s">
        <v>266</v>
      </c>
      <c r="C62" s="23" t="s">
        <v>30</v>
      </c>
      <c r="D62" s="24">
        <v>213478</v>
      </c>
      <c r="E62" s="14"/>
    </row>
    <row r="63" spans="1:5" hidden="1" x14ac:dyDescent="0.25">
      <c r="A63" s="22">
        <v>2025</v>
      </c>
      <c r="B63" s="23" t="s">
        <v>266</v>
      </c>
      <c r="C63" s="23" t="s">
        <v>31</v>
      </c>
      <c r="D63" s="24">
        <v>22945</v>
      </c>
      <c r="E63" s="14"/>
    </row>
    <row r="64" spans="1:5" x14ac:dyDescent="0.25">
      <c r="A64" s="22">
        <v>2025</v>
      </c>
      <c r="B64" s="23" t="s">
        <v>312</v>
      </c>
      <c r="C64" s="23" t="s">
        <v>14</v>
      </c>
      <c r="D64" s="24">
        <v>1216557</v>
      </c>
    </row>
    <row r="65" spans="1:4" x14ac:dyDescent="0.25">
      <c r="A65" s="22">
        <v>2025</v>
      </c>
      <c r="B65" s="23" t="s">
        <v>312</v>
      </c>
      <c r="C65" s="23" t="s">
        <v>15</v>
      </c>
      <c r="D65" s="24">
        <v>42</v>
      </c>
    </row>
    <row r="66" spans="1:4" x14ac:dyDescent="0.25">
      <c r="A66" s="22">
        <v>2025</v>
      </c>
      <c r="B66" s="23" t="s">
        <v>312</v>
      </c>
      <c r="C66" s="23" t="s">
        <v>16</v>
      </c>
      <c r="D66" s="24">
        <v>188254</v>
      </c>
    </row>
    <row r="67" spans="1:4" x14ac:dyDescent="0.25">
      <c r="A67" s="22">
        <v>2025</v>
      </c>
      <c r="B67" s="23" t="s">
        <v>312</v>
      </c>
      <c r="C67" s="23" t="s">
        <v>17</v>
      </c>
      <c r="D67" s="24">
        <v>54693</v>
      </c>
    </row>
    <row r="68" spans="1:4" x14ac:dyDescent="0.25">
      <c r="A68" s="22">
        <v>2025</v>
      </c>
      <c r="B68" s="23" t="s">
        <v>312</v>
      </c>
      <c r="C68" s="23" t="s">
        <v>18</v>
      </c>
      <c r="D68" s="24">
        <v>852813</v>
      </c>
    </row>
    <row r="69" spans="1:4" x14ac:dyDescent="0.25">
      <c r="A69" s="22">
        <v>2025</v>
      </c>
      <c r="B69" s="23" t="s">
        <v>312</v>
      </c>
      <c r="C69" s="23" t="s">
        <v>19</v>
      </c>
      <c r="D69" s="24">
        <v>315993</v>
      </c>
    </row>
    <row r="70" spans="1:4" x14ac:dyDescent="0.25">
      <c r="A70" s="22">
        <v>2025</v>
      </c>
      <c r="B70" s="23" t="s">
        <v>312</v>
      </c>
      <c r="C70" s="23" t="s">
        <v>20</v>
      </c>
      <c r="D70" s="24">
        <v>740469</v>
      </c>
    </row>
    <row r="71" spans="1:4" x14ac:dyDescent="0.25">
      <c r="A71" s="22">
        <v>2025</v>
      </c>
      <c r="B71" s="23" t="s">
        <v>312</v>
      </c>
      <c r="C71" s="23" t="s">
        <v>21</v>
      </c>
      <c r="D71" s="24">
        <v>418621</v>
      </c>
    </row>
    <row r="72" spans="1:4" x14ac:dyDescent="0.25">
      <c r="A72" s="22">
        <v>2025</v>
      </c>
      <c r="B72" s="23" t="s">
        <v>312</v>
      </c>
      <c r="C72" s="23" t="s">
        <v>36</v>
      </c>
      <c r="D72" s="24">
        <v>10</v>
      </c>
    </row>
    <row r="73" spans="1:4" x14ac:dyDescent="0.25">
      <c r="A73" s="22">
        <v>2025</v>
      </c>
      <c r="B73" s="23" t="s">
        <v>312</v>
      </c>
      <c r="C73" s="23" t="s">
        <v>22</v>
      </c>
      <c r="D73" s="24">
        <v>348133</v>
      </c>
    </row>
    <row r="74" spans="1:4" x14ac:dyDescent="0.25">
      <c r="A74" s="22">
        <v>2025</v>
      </c>
      <c r="B74" s="23" t="s">
        <v>312</v>
      </c>
      <c r="C74" s="23" t="s">
        <v>23</v>
      </c>
      <c r="D74" s="24">
        <v>42</v>
      </c>
    </row>
    <row r="75" spans="1:4" x14ac:dyDescent="0.25">
      <c r="A75" s="22">
        <v>2025</v>
      </c>
      <c r="B75" s="23" t="s">
        <v>312</v>
      </c>
      <c r="C75" s="23" t="s">
        <v>24</v>
      </c>
      <c r="D75" s="24">
        <v>21703</v>
      </c>
    </row>
    <row r="76" spans="1:4" x14ac:dyDescent="0.25">
      <c r="A76" s="22">
        <v>2025</v>
      </c>
      <c r="B76" s="23" t="s">
        <v>312</v>
      </c>
      <c r="C76" s="23" t="s">
        <v>25</v>
      </c>
      <c r="D76" s="24">
        <v>183266</v>
      </c>
    </row>
    <row r="77" spans="1:4" x14ac:dyDescent="0.25">
      <c r="A77" s="22">
        <v>2025</v>
      </c>
      <c r="B77" s="23" t="s">
        <v>312</v>
      </c>
      <c r="C77" s="23" t="s">
        <v>26</v>
      </c>
      <c r="D77" s="24">
        <v>444093</v>
      </c>
    </row>
    <row r="78" spans="1:4" x14ac:dyDescent="0.25">
      <c r="A78" s="22">
        <v>2025</v>
      </c>
      <c r="B78" s="23" t="s">
        <v>312</v>
      </c>
      <c r="C78" s="23" t="s">
        <v>27</v>
      </c>
      <c r="D78" s="24">
        <v>222777</v>
      </c>
    </row>
    <row r="79" spans="1:4" x14ac:dyDescent="0.25">
      <c r="A79" s="22">
        <v>2025</v>
      </c>
      <c r="B79" s="23" t="s">
        <v>312</v>
      </c>
      <c r="C79" s="23" t="s">
        <v>28</v>
      </c>
      <c r="D79" s="24">
        <v>46997</v>
      </c>
    </row>
    <row r="80" spans="1:4" x14ac:dyDescent="0.25">
      <c r="A80" s="22">
        <v>2025</v>
      </c>
      <c r="B80" s="23" t="s">
        <v>312</v>
      </c>
      <c r="C80" s="23" t="s">
        <v>29</v>
      </c>
      <c r="D80" s="24">
        <v>20183</v>
      </c>
    </row>
    <row r="81" spans="1:4" x14ac:dyDescent="0.25">
      <c r="A81" s="22">
        <v>2025</v>
      </c>
      <c r="B81" s="23" t="s">
        <v>312</v>
      </c>
      <c r="C81" s="23" t="s">
        <v>30</v>
      </c>
      <c r="D81" s="24">
        <v>286609</v>
      </c>
    </row>
    <row r="82" spans="1:4" x14ac:dyDescent="0.25">
      <c r="A82" s="73">
        <v>2025</v>
      </c>
      <c r="B82" s="74" t="s">
        <v>312</v>
      </c>
      <c r="C82" s="74" t="s">
        <v>31</v>
      </c>
      <c r="D82" s="75">
        <v>29955</v>
      </c>
    </row>
    <row r="83" spans="1:4" ht="24" customHeight="1" x14ac:dyDescent="0.25">
      <c r="A83" s="93" t="s">
        <v>316</v>
      </c>
      <c r="B83" s="94"/>
      <c r="C83" s="94"/>
      <c r="D83" s="95">
        <f>SUBTOTAL(109,Tabla1[Número Escritos Trámite])</f>
        <v>5391210</v>
      </c>
    </row>
  </sheetData>
  <mergeCells count="1">
    <mergeCell ref="A3:D3"/>
  </mergeCells>
  <pageMargins left="0.7" right="0.7" top="0.75" bottom="0.75" header="0.3" footer="0.3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13C6-FB2F-4163-8ACD-B221E1FC08D7}">
  <dimension ref="A1:V98"/>
  <sheetViews>
    <sheetView workbookViewId="0"/>
  </sheetViews>
  <sheetFormatPr baseColWidth="10" defaultColWidth="11.42578125" defaultRowHeight="15" x14ac:dyDescent="0.25"/>
  <cols>
    <col min="1" max="1" width="15.28515625" style="14" customWidth="1"/>
    <col min="2" max="2" width="19" style="11" customWidth="1"/>
    <col min="3" max="3" width="22.28515625" style="11" customWidth="1"/>
    <col min="4" max="11" width="16.7109375" style="11" customWidth="1"/>
    <col min="12" max="12" width="11.42578125" style="11"/>
    <col min="13" max="13" width="24.140625" style="11" bestFit="1" customWidth="1"/>
    <col min="14" max="14" width="22.5703125" style="11" bestFit="1" customWidth="1"/>
    <col min="15" max="15" width="42.42578125" style="11" bestFit="1" customWidth="1"/>
    <col min="16" max="16" width="44.85546875" style="11" bestFit="1" customWidth="1"/>
    <col min="17" max="17" width="47.5703125" style="11" bestFit="1" customWidth="1"/>
    <col min="18" max="18" width="31.5703125" style="11" bestFit="1" customWidth="1"/>
    <col min="19" max="19" width="35.5703125" style="11" bestFit="1" customWidth="1"/>
    <col min="20" max="20" width="26.140625" style="11" bestFit="1" customWidth="1"/>
    <col min="21" max="21" width="49.5703125" style="11" bestFit="1" customWidth="1"/>
    <col min="22" max="22" width="47.85546875" style="11" bestFit="1" customWidth="1"/>
    <col min="23" max="16384" width="11.42578125" style="11"/>
  </cols>
  <sheetData>
    <row r="1" spans="1:12" s="9" customFormat="1" ht="21" x14ac:dyDescent="0.35">
      <c r="A1" s="30" t="s">
        <v>37</v>
      </c>
      <c r="B1" s="21"/>
      <c r="C1" s="21"/>
      <c r="D1" s="21"/>
      <c r="E1" s="21"/>
      <c r="F1" s="21"/>
      <c r="G1" s="21"/>
      <c r="H1" s="30"/>
      <c r="I1" s="21"/>
      <c r="J1" s="21"/>
      <c r="K1" s="21"/>
    </row>
    <row r="3" spans="1:12" x14ac:dyDescent="0.25">
      <c r="A3" s="16" t="s">
        <v>38</v>
      </c>
    </row>
    <row r="5" spans="1:12" x14ac:dyDescent="0.25">
      <c r="A5" s="16" t="s">
        <v>39</v>
      </c>
    </row>
    <row r="6" spans="1:12" x14ac:dyDescent="0.25">
      <c r="A6" s="16" t="s">
        <v>40</v>
      </c>
    </row>
    <row r="7" spans="1:12" x14ac:dyDescent="0.25">
      <c r="A7" s="16" t="s">
        <v>41</v>
      </c>
    </row>
    <row r="8" spans="1:12" x14ac:dyDescent="0.25">
      <c r="A8" s="16" t="s">
        <v>42</v>
      </c>
    </row>
    <row r="9" spans="1:12" x14ac:dyDescent="0.25">
      <c r="A9" s="16" t="s">
        <v>43</v>
      </c>
    </row>
    <row r="10" spans="1:12" x14ac:dyDescent="0.25">
      <c r="A10" s="16" t="s">
        <v>44</v>
      </c>
    </row>
    <row r="11" spans="1:12" x14ac:dyDescent="0.25">
      <c r="A11" s="16" t="s">
        <v>45</v>
      </c>
    </row>
    <row r="12" spans="1:12" x14ac:dyDescent="0.25">
      <c r="A12" s="16" t="s">
        <v>46</v>
      </c>
    </row>
    <row r="14" spans="1:12" ht="81" customHeight="1" x14ac:dyDescent="0.25">
      <c r="A14" s="31" t="s">
        <v>0</v>
      </c>
      <c r="B14" s="32" t="s">
        <v>7</v>
      </c>
      <c r="C14" s="32" t="s">
        <v>34</v>
      </c>
      <c r="D14" s="32" t="s">
        <v>47</v>
      </c>
      <c r="E14" s="32" t="s">
        <v>48</v>
      </c>
      <c r="F14" s="32" t="s">
        <v>49</v>
      </c>
      <c r="G14" s="32" t="s">
        <v>50</v>
      </c>
      <c r="H14" s="32" t="s">
        <v>51</v>
      </c>
      <c r="I14" s="32" t="s">
        <v>52</v>
      </c>
      <c r="J14" s="32" t="s">
        <v>53</v>
      </c>
      <c r="K14" s="33" t="s">
        <v>54</v>
      </c>
      <c r="L14" s="34"/>
    </row>
    <row r="15" spans="1:12" hidden="1" x14ac:dyDescent="0.25">
      <c r="A15" s="35">
        <v>2025</v>
      </c>
      <c r="B15" s="36" t="s">
        <v>13</v>
      </c>
      <c r="C15" s="36" t="s">
        <v>14</v>
      </c>
      <c r="D15" s="38">
        <v>361734</v>
      </c>
      <c r="E15" s="38">
        <v>252888</v>
      </c>
      <c r="F15" s="38">
        <v>29529</v>
      </c>
      <c r="G15" s="38">
        <v>170</v>
      </c>
      <c r="H15" s="38">
        <v>24881</v>
      </c>
      <c r="I15" s="38">
        <v>50472</v>
      </c>
      <c r="J15" s="38">
        <v>1</v>
      </c>
      <c r="K15" s="38">
        <v>0</v>
      </c>
      <c r="L15" s="37"/>
    </row>
    <row r="16" spans="1:12" hidden="1" x14ac:dyDescent="0.25">
      <c r="A16" s="35">
        <v>2025</v>
      </c>
      <c r="B16" s="36" t="s">
        <v>13</v>
      </c>
      <c r="C16" s="36" t="s">
        <v>15</v>
      </c>
      <c r="D16" s="38">
        <v>4594</v>
      </c>
      <c r="E16" s="38">
        <v>2</v>
      </c>
      <c r="F16" s="38">
        <v>0</v>
      </c>
      <c r="G16" s="38">
        <v>0</v>
      </c>
      <c r="H16" s="38">
        <v>0</v>
      </c>
      <c r="I16" s="38">
        <v>4592</v>
      </c>
      <c r="J16" s="38">
        <v>0</v>
      </c>
      <c r="K16" s="38">
        <v>0</v>
      </c>
      <c r="L16" s="37"/>
    </row>
    <row r="17" spans="1:22" hidden="1" x14ac:dyDescent="0.25">
      <c r="A17" s="35">
        <v>2025</v>
      </c>
      <c r="B17" s="36" t="s">
        <v>13</v>
      </c>
      <c r="C17" s="36" t="s">
        <v>16</v>
      </c>
      <c r="D17" s="38">
        <v>48852</v>
      </c>
      <c r="E17" s="38">
        <v>31093</v>
      </c>
      <c r="F17" s="38">
        <v>5590</v>
      </c>
      <c r="G17" s="38">
        <v>30</v>
      </c>
      <c r="H17" s="38">
        <v>3825</v>
      </c>
      <c r="I17" s="38">
        <v>7343</v>
      </c>
      <c r="J17" s="38">
        <v>0</v>
      </c>
      <c r="K17" s="38">
        <v>0</v>
      </c>
      <c r="L17" s="37"/>
    </row>
    <row r="18" spans="1:22" hidden="1" x14ac:dyDescent="0.25">
      <c r="A18" s="35">
        <v>2025</v>
      </c>
      <c r="B18" s="36" t="s">
        <v>13</v>
      </c>
      <c r="C18" s="36" t="s">
        <v>17</v>
      </c>
      <c r="D18" s="38">
        <v>5535</v>
      </c>
      <c r="E18" s="38">
        <v>4992</v>
      </c>
      <c r="F18" s="38">
        <v>260</v>
      </c>
      <c r="G18" s="38">
        <v>13</v>
      </c>
      <c r="H18" s="38">
        <v>2</v>
      </c>
      <c r="I18" s="38">
        <v>266</v>
      </c>
      <c r="J18" s="38">
        <v>2</v>
      </c>
      <c r="K18" s="38">
        <v>0</v>
      </c>
      <c r="L18" s="37"/>
    </row>
    <row r="19" spans="1:22" hidden="1" x14ac:dyDescent="0.25">
      <c r="A19" s="35">
        <v>2025</v>
      </c>
      <c r="B19" s="36" t="s">
        <v>13</v>
      </c>
      <c r="C19" s="36" t="s">
        <v>18</v>
      </c>
      <c r="D19" s="38">
        <v>319860</v>
      </c>
      <c r="E19" s="38">
        <v>230072</v>
      </c>
      <c r="F19" s="38">
        <v>20705</v>
      </c>
      <c r="G19" s="38">
        <v>189</v>
      </c>
      <c r="H19" s="38">
        <v>6132</v>
      </c>
      <c r="I19" s="38">
        <v>56481</v>
      </c>
      <c r="J19" s="38">
        <v>6</v>
      </c>
      <c r="K19" s="38">
        <v>0</v>
      </c>
      <c r="L19" s="37"/>
      <c r="M19" s="76" t="s">
        <v>7</v>
      </c>
      <c r="N19" t="s">
        <v>296</v>
      </c>
    </row>
    <row r="20" spans="1:22" hidden="1" x14ac:dyDescent="0.25">
      <c r="A20" s="35">
        <v>2025</v>
      </c>
      <c r="B20" s="36" t="s">
        <v>13</v>
      </c>
      <c r="C20" s="36" t="s">
        <v>19</v>
      </c>
      <c r="D20" s="38">
        <v>87637</v>
      </c>
      <c r="E20" s="38">
        <v>58575</v>
      </c>
      <c r="F20" s="38">
        <v>7862</v>
      </c>
      <c r="G20" s="38">
        <v>45</v>
      </c>
      <c r="H20" s="38">
        <v>4595</v>
      </c>
      <c r="I20" s="38">
        <v>15611</v>
      </c>
      <c r="J20" s="38">
        <v>0</v>
      </c>
      <c r="K20" s="38">
        <v>0</v>
      </c>
      <c r="L20" s="37"/>
    </row>
    <row r="21" spans="1:22" hidden="1" x14ac:dyDescent="0.25">
      <c r="A21" s="35">
        <v>2025</v>
      </c>
      <c r="B21" s="36" t="s">
        <v>13</v>
      </c>
      <c r="C21" s="36" t="s">
        <v>20</v>
      </c>
      <c r="D21" s="38">
        <v>190921</v>
      </c>
      <c r="E21" s="38">
        <v>159519</v>
      </c>
      <c r="F21" s="38">
        <v>17577</v>
      </c>
      <c r="G21" s="38">
        <v>130</v>
      </c>
      <c r="H21" s="38">
        <v>2295</v>
      </c>
      <c r="I21" s="38">
        <v>9281</v>
      </c>
      <c r="J21" s="38">
        <v>0</v>
      </c>
      <c r="K21" s="38">
        <v>0</v>
      </c>
      <c r="L21" s="37"/>
      <c r="M21" s="76" t="s">
        <v>0</v>
      </c>
      <c r="N21" s="76" t="s">
        <v>34</v>
      </c>
      <c r="O21" t="s">
        <v>297</v>
      </c>
      <c r="P21" t="s">
        <v>298</v>
      </c>
      <c r="Q21" t="s">
        <v>299</v>
      </c>
      <c r="R21" t="s">
        <v>300</v>
      </c>
      <c r="S21" t="s">
        <v>301</v>
      </c>
      <c r="T21" t="s">
        <v>302</v>
      </c>
      <c r="U21" t="s">
        <v>303</v>
      </c>
      <c r="V21" t="s">
        <v>304</v>
      </c>
    </row>
    <row r="22" spans="1:22" hidden="1" x14ac:dyDescent="0.25">
      <c r="A22" s="35">
        <v>2025</v>
      </c>
      <c r="B22" s="36" t="s">
        <v>13</v>
      </c>
      <c r="C22" s="36" t="s">
        <v>21</v>
      </c>
      <c r="D22" s="38">
        <v>99396</v>
      </c>
      <c r="E22" s="38">
        <v>64264</v>
      </c>
      <c r="F22" s="38">
        <v>10440</v>
      </c>
      <c r="G22" s="38">
        <v>40</v>
      </c>
      <c r="H22" s="38">
        <v>4055</v>
      </c>
      <c r="I22" s="38">
        <v>19351</v>
      </c>
      <c r="J22" s="38">
        <v>0</v>
      </c>
      <c r="K22" s="38">
        <v>0</v>
      </c>
      <c r="L22" s="37"/>
      <c r="M22" s="83">
        <v>2025</v>
      </c>
      <c r="N22"/>
      <c r="O22" s="62"/>
      <c r="P22" s="62"/>
      <c r="Q22" s="62"/>
      <c r="R22" s="62"/>
      <c r="S22" s="62"/>
      <c r="T22" s="62"/>
      <c r="U22" s="62"/>
      <c r="V22" s="62"/>
    </row>
    <row r="23" spans="1:22" hidden="1" x14ac:dyDescent="0.25">
      <c r="A23" s="35">
        <v>2025</v>
      </c>
      <c r="B23" s="36" t="s">
        <v>13</v>
      </c>
      <c r="C23" s="36" t="s">
        <v>36</v>
      </c>
      <c r="D23" s="38">
        <v>805</v>
      </c>
      <c r="E23" s="38">
        <v>4</v>
      </c>
      <c r="F23" s="38">
        <v>0</v>
      </c>
      <c r="G23" s="38">
        <v>0</v>
      </c>
      <c r="H23" s="38">
        <v>0</v>
      </c>
      <c r="I23" s="38">
        <v>801</v>
      </c>
      <c r="J23" s="38">
        <v>0</v>
      </c>
      <c r="K23" s="38">
        <v>0</v>
      </c>
      <c r="L23" s="37"/>
      <c r="M23" s="83"/>
      <c r="N23" t="s">
        <v>14</v>
      </c>
      <c r="O23" s="61">
        <v>1053619</v>
      </c>
      <c r="P23" s="61">
        <v>571338</v>
      </c>
      <c r="Q23" s="61">
        <v>135799</v>
      </c>
      <c r="R23" s="61">
        <v>680</v>
      </c>
      <c r="S23" s="61">
        <v>106771</v>
      </c>
      <c r="T23" s="61">
        <v>219677</v>
      </c>
      <c r="U23" s="61">
        <v>9</v>
      </c>
      <c r="V23" s="61">
        <v>0</v>
      </c>
    </row>
    <row r="24" spans="1:22" hidden="1" x14ac:dyDescent="0.25">
      <c r="A24" s="35">
        <v>2025</v>
      </c>
      <c r="B24" s="36" t="s">
        <v>13</v>
      </c>
      <c r="C24" s="36" t="s">
        <v>22</v>
      </c>
      <c r="D24" s="38">
        <v>126815</v>
      </c>
      <c r="E24" s="38">
        <v>96479</v>
      </c>
      <c r="F24" s="38">
        <v>8906</v>
      </c>
      <c r="G24" s="38">
        <v>50</v>
      </c>
      <c r="H24" s="38">
        <v>0</v>
      </c>
      <c r="I24" s="38">
        <v>17597</v>
      </c>
      <c r="J24" s="38">
        <v>1</v>
      </c>
      <c r="K24" s="38">
        <v>0</v>
      </c>
      <c r="L24" s="37"/>
      <c r="M24" s="83"/>
      <c r="N24" t="s">
        <v>15</v>
      </c>
      <c r="O24" s="61">
        <v>18174</v>
      </c>
      <c r="P24" s="61">
        <v>9</v>
      </c>
      <c r="Q24" s="61">
        <v>0</v>
      </c>
      <c r="R24" s="61">
        <v>0</v>
      </c>
      <c r="S24" s="61">
        <v>0</v>
      </c>
      <c r="T24" s="61">
        <v>18165</v>
      </c>
      <c r="U24" s="61">
        <v>0</v>
      </c>
      <c r="V24" s="61">
        <v>0</v>
      </c>
    </row>
    <row r="25" spans="1:22" hidden="1" x14ac:dyDescent="0.25">
      <c r="A25" s="35">
        <v>2025</v>
      </c>
      <c r="B25" s="36" t="s">
        <v>13</v>
      </c>
      <c r="C25" s="36" t="s">
        <v>55</v>
      </c>
      <c r="D25" s="38">
        <v>3344</v>
      </c>
      <c r="E25" s="38">
        <v>0</v>
      </c>
      <c r="F25" s="38">
        <v>0</v>
      </c>
      <c r="G25" s="38">
        <v>0</v>
      </c>
      <c r="H25" s="38">
        <v>0</v>
      </c>
      <c r="I25" s="38">
        <v>3344</v>
      </c>
      <c r="J25" s="38">
        <v>0</v>
      </c>
      <c r="K25" s="38">
        <v>0</v>
      </c>
      <c r="L25" s="37"/>
      <c r="M25" s="83"/>
      <c r="N25" t="s">
        <v>16</v>
      </c>
      <c r="O25" s="61">
        <v>149495</v>
      </c>
      <c r="P25" s="61">
        <v>75623</v>
      </c>
      <c r="Q25" s="61">
        <v>23128</v>
      </c>
      <c r="R25" s="61">
        <v>86</v>
      </c>
      <c r="S25" s="61">
        <v>16387</v>
      </c>
      <c r="T25" s="61">
        <v>30089</v>
      </c>
      <c r="U25" s="61">
        <v>1</v>
      </c>
      <c r="V25" s="61">
        <v>0</v>
      </c>
    </row>
    <row r="26" spans="1:22" hidden="1" x14ac:dyDescent="0.25">
      <c r="A26" s="35">
        <v>2025</v>
      </c>
      <c r="B26" s="36" t="s">
        <v>13</v>
      </c>
      <c r="C26" s="36" t="s">
        <v>23</v>
      </c>
      <c r="D26" s="38">
        <v>2</v>
      </c>
      <c r="E26" s="38">
        <v>2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7"/>
      <c r="M26" s="83"/>
      <c r="N26" t="s">
        <v>17</v>
      </c>
      <c r="O26" s="61">
        <v>17706</v>
      </c>
      <c r="P26" s="61">
        <v>15924</v>
      </c>
      <c r="Q26" s="61">
        <v>653</v>
      </c>
      <c r="R26" s="61">
        <v>51</v>
      </c>
      <c r="S26" s="61">
        <v>3</v>
      </c>
      <c r="T26" s="61">
        <v>1069</v>
      </c>
      <c r="U26" s="61">
        <v>6</v>
      </c>
      <c r="V26" s="61">
        <v>0</v>
      </c>
    </row>
    <row r="27" spans="1:22" hidden="1" x14ac:dyDescent="0.25">
      <c r="A27" s="35">
        <v>2025</v>
      </c>
      <c r="B27" s="36" t="s">
        <v>13</v>
      </c>
      <c r="C27" s="36" t="s">
        <v>24</v>
      </c>
      <c r="D27" s="38">
        <v>5488</v>
      </c>
      <c r="E27" s="38">
        <v>3059</v>
      </c>
      <c r="F27" s="38">
        <v>486</v>
      </c>
      <c r="G27" s="38">
        <v>3</v>
      </c>
      <c r="H27" s="38">
        <v>661</v>
      </c>
      <c r="I27" s="38">
        <v>1183</v>
      </c>
      <c r="J27" s="38">
        <v>0</v>
      </c>
      <c r="K27" s="38">
        <v>0</v>
      </c>
      <c r="L27" s="37"/>
      <c r="M27" s="83"/>
      <c r="N27" t="s">
        <v>18</v>
      </c>
      <c r="O27" s="61">
        <v>885991</v>
      </c>
      <c r="P27" s="61">
        <v>512475</v>
      </c>
      <c r="Q27" s="61">
        <v>92684</v>
      </c>
      <c r="R27" s="61">
        <v>762</v>
      </c>
      <c r="S27" s="61">
        <v>24703</v>
      </c>
      <c r="T27" s="61">
        <v>233241</v>
      </c>
      <c r="U27" s="61">
        <v>24</v>
      </c>
      <c r="V27" s="61">
        <v>0</v>
      </c>
    </row>
    <row r="28" spans="1:22" hidden="1" x14ac:dyDescent="0.25">
      <c r="A28" s="35">
        <v>2025</v>
      </c>
      <c r="B28" s="36" t="s">
        <v>13</v>
      </c>
      <c r="C28" s="36" t="s">
        <v>25</v>
      </c>
      <c r="D28" s="38">
        <v>42431</v>
      </c>
      <c r="E28" s="38">
        <v>26181</v>
      </c>
      <c r="F28" s="38">
        <v>4924</v>
      </c>
      <c r="G28" s="38">
        <v>14</v>
      </c>
      <c r="H28" s="38">
        <v>3507</v>
      </c>
      <c r="I28" s="38">
        <v>7089</v>
      </c>
      <c r="J28" s="38">
        <v>0</v>
      </c>
      <c r="K28" s="38">
        <v>0</v>
      </c>
      <c r="L28" s="37"/>
      <c r="M28" s="83"/>
      <c r="N28" t="s">
        <v>19</v>
      </c>
      <c r="O28" s="61">
        <v>261436</v>
      </c>
      <c r="P28" s="61">
        <v>133988</v>
      </c>
      <c r="Q28" s="61">
        <v>35816</v>
      </c>
      <c r="R28" s="61">
        <v>119</v>
      </c>
      <c r="S28" s="61">
        <v>20652</v>
      </c>
      <c r="T28" s="61">
        <v>65965</v>
      </c>
      <c r="U28" s="61">
        <v>0</v>
      </c>
      <c r="V28" s="61">
        <v>0</v>
      </c>
    </row>
    <row r="29" spans="1:22" hidden="1" x14ac:dyDescent="0.25">
      <c r="A29" s="35">
        <v>2025</v>
      </c>
      <c r="B29" s="36" t="s">
        <v>13</v>
      </c>
      <c r="C29" s="36" t="s">
        <v>26</v>
      </c>
      <c r="D29" s="38">
        <v>104114</v>
      </c>
      <c r="E29" s="38">
        <v>75057</v>
      </c>
      <c r="F29" s="38">
        <v>10721</v>
      </c>
      <c r="G29" s="38">
        <v>34</v>
      </c>
      <c r="H29" s="38">
        <v>271</v>
      </c>
      <c r="I29" s="38">
        <v>16289</v>
      </c>
      <c r="J29" s="38">
        <v>0</v>
      </c>
      <c r="K29" s="38">
        <v>0</v>
      </c>
      <c r="L29" s="37"/>
      <c r="M29" s="83"/>
      <c r="N29" t="s">
        <v>20</v>
      </c>
      <c r="O29" s="61">
        <v>590885</v>
      </c>
      <c r="P29" s="61">
        <v>352045</v>
      </c>
      <c r="Q29" s="61">
        <v>77913</v>
      </c>
      <c r="R29" s="61">
        <v>414</v>
      </c>
      <c r="S29" s="61">
        <v>17687</v>
      </c>
      <c r="T29" s="61">
        <v>131006</v>
      </c>
      <c r="U29" s="61">
        <v>0</v>
      </c>
      <c r="V29" s="61">
        <v>0</v>
      </c>
    </row>
    <row r="30" spans="1:22" hidden="1" x14ac:dyDescent="0.25">
      <c r="A30" s="35">
        <v>2025</v>
      </c>
      <c r="B30" s="36" t="s">
        <v>13</v>
      </c>
      <c r="C30" s="36" t="s">
        <v>27</v>
      </c>
      <c r="D30" s="38">
        <v>61275</v>
      </c>
      <c r="E30" s="38">
        <v>42285</v>
      </c>
      <c r="F30" s="38">
        <v>4751</v>
      </c>
      <c r="G30" s="38">
        <v>16</v>
      </c>
      <c r="H30" s="38">
        <v>2013</v>
      </c>
      <c r="I30" s="38">
        <v>11661</v>
      </c>
      <c r="J30" s="38">
        <v>0</v>
      </c>
      <c r="K30" s="38">
        <v>0</v>
      </c>
      <c r="L30" s="37"/>
      <c r="M30" s="83"/>
      <c r="N30" t="s">
        <v>21</v>
      </c>
      <c r="O30" s="61">
        <v>307120</v>
      </c>
      <c r="P30" s="61">
        <v>154483</v>
      </c>
      <c r="Q30" s="61">
        <v>47489</v>
      </c>
      <c r="R30" s="61">
        <v>202</v>
      </c>
      <c r="S30" s="61">
        <v>17839</v>
      </c>
      <c r="T30" s="61">
        <v>80499</v>
      </c>
      <c r="U30" s="61">
        <v>1</v>
      </c>
      <c r="V30" s="61">
        <v>0</v>
      </c>
    </row>
    <row r="31" spans="1:22" hidden="1" x14ac:dyDescent="0.25">
      <c r="A31" s="35">
        <v>2025</v>
      </c>
      <c r="B31" s="36" t="s">
        <v>13</v>
      </c>
      <c r="C31" s="36" t="s">
        <v>28</v>
      </c>
      <c r="D31" s="38">
        <v>12247</v>
      </c>
      <c r="E31" s="38">
        <v>8354</v>
      </c>
      <c r="F31" s="38">
        <v>1352</v>
      </c>
      <c r="G31" s="38">
        <v>1</v>
      </c>
      <c r="H31" s="38">
        <v>0</v>
      </c>
      <c r="I31" s="38">
        <v>2383</v>
      </c>
      <c r="J31" s="38">
        <v>0</v>
      </c>
      <c r="K31" s="38">
        <v>0</v>
      </c>
      <c r="L31" s="37"/>
      <c r="M31" s="83"/>
      <c r="N31" t="s">
        <v>36</v>
      </c>
      <c r="O31" s="61">
        <v>2938</v>
      </c>
      <c r="P31" s="61">
        <v>12</v>
      </c>
      <c r="Q31" s="61">
        <v>0</v>
      </c>
      <c r="R31" s="61">
        <v>0</v>
      </c>
      <c r="S31" s="61">
        <v>0</v>
      </c>
      <c r="T31" s="61">
        <v>2926</v>
      </c>
      <c r="U31" s="61">
        <v>0</v>
      </c>
      <c r="V31" s="61">
        <v>0</v>
      </c>
    </row>
    <row r="32" spans="1:22" hidden="1" x14ac:dyDescent="0.25">
      <c r="A32" s="35">
        <v>2025</v>
      </c>
      <c r="B32" s="36" t="s">
        <v>13</v>
      </c>
      <c r="C32" s="36" t="s">
        <v>29</v>
      </c>
      <c r="D32" s="38">
        <v>4816</v>
      </c>
      <c r="E32" s="38">
        <v>2916</v>
      </c>
      <c r="F32" s="38">
        <v>283</v>
      </c>
      <c r="G32" s="38">
        <v>0</v>
      </c>
      <c r="H32" s="38">
        <v>216</v>
      </c>
      <c r="I32" s="38">
        <v>1374</v>
      </c>
      <c r="J32" s="38">
        <v>0</v>
      </c>
      <c r="K32" s="38">
        <v>0</v>
      </c>
      <c r="L32" s="37"/>
      <c r="M32" s="83"/>
      <c r="N32" t="s">
        <v>22</v>
      </c>
      <c r="O32" s="61">
        <v>340796</v>
      </c>
      <c r="P32" s="61">
        <v>206322</v>
      </c>
      <c r="Q32" s="61">
        <v>40760</v>
      </c>
      <c r="R32" s="61">
        <v>184</v>
      </c>
      <c r="S32" s="61">
        <v>0</v>
      </c>
      <c r="T32" s="61">
        <v>80745</v>
      </c>
      <c r="U32" s="61">
        <v>3</v>
      </c>
      <c r="V32" s="61">
        <v>0</v>
      </c>
    </row>
    <row r="33" spans="1:22" hidden="1" x14ac:dyDescent="0.25">
      <c r="A33" s="35">
        <v>2025</v>
      </c>
      <c r="B33" s="36" t="s">
        <v>13</v>
      </c>
      <c r="C33" s="36" t="s">
        <v>56</v>
      </c>
      <c r="D33" s="38">
        <v>194</v>
      </c>
      <c r="E33" s="38">
        <v>0</v>
      </c>
      <c r="F33" s="38">
        <v>0</v>
      </c>
      <c r="G33" s="38">
        <v>0</v>
      </c>
      <c r="H33" s="38">
        <v>0</v>
      </c>
      <c r="I33" s="38">
        <v>194</v>
      </c>
      <c r="J33" s="38">
        <v>0</v>
      </c>
      <c r="K33" s="38">
        <v>0</v>
      </c>
      <c r="L33" s="37"/>
      <c r="M33" s="83"/>
      <c r="N33" t="s">
        <v>55</v>
      </c>
      <c r="O33" s="61">
        <v>14111</v>
      </c>
      <c r="P33" s="61">
        <v>0</v>
      </c>
      <c r="Q33" s="61">
        <v>0</v>
      </c>
      <c r="R33" s="61">
        <v>0</v>
      </c>
      <c r="S33" s="61">
        <v>0</v>
      </c>
      <c r="T33" s="61">
        <v>14111</v>
      </c>
      <c r="U33" s="61">
        <v>0</v>
      </c>
      <c r="V33" s="61">
        <v>0</v>
      </c>
    </row>
    <row r="34" spans="1:22" hidden="1" x14ac:dyDescent="0.25">
      <c r="A34" s="35">
        <v>2025</v>
      </c>
      <c r="B34" s="36" t="s">
        <v>13</v>
      </c>
      <c r="C34" s="36" t="s">
        <v>30</v>
      </c>
      <c r="D34" s="38">
        <v>74418</v>
      </c>
      <c r="E34" s="38">
        <v>50245</v>
      </c>
      <c r="F34" s="38">
        <v>5714</v>
      </c>
      <c r="G34" s="38">
        <v>35</v>
      </c>
      <c r="H34" s="38">
        <v>4293</v>
      </c>
      <c r="I34" s="38">
        <v>13665</v>
      </c>
      <c r="J34" s="38">
        <v>1</v>
      </c>
      <c r="K34" s="38">
        <v>0</v>
      </c>
      <c r="L34" s="37"/>
      <c r="M34" s="83"/>
      <c r="N34" t="s">
        <v>23</v>
      </c>
      <c r="O34" s="61">
        <v>123</v>
      </c>
      <c r="P34" s="61">
        <v>106</v>
      </c>
      <c r="Q34" s="61">
        <v>13</v>
      </c>
      <c r="R34" s="61">
        <v>1</v>
      </c>
      <c r="S34" s="61">
        <v>0</v>
      </c>
      <c r="T34" s="61">
        <v>1</v>
      </c>
      <c r="U34" s="61">
        <v>0</v>
      </c>
      <c r="V34" s="61">
        <v>0</v>
      </c>
    </row>
    <row r="35" spans="1:22" hidden="1" x14ac:dyDescent="0.25">
      <c r="A35" s="35">
        <v>2025</v>
      </c>
      <c r="B35" s="36" t="s">
        <v>13</v>
      </c>
      <c r="C35" s="36" t="s">
        <v>31</v>
      </c>
      <c r="D35" s="38">
        <v>3417</v>
      </c>
      <c r="E35" s="38">
        <v>3146</v>
      </c>
      <c r="F35" s="38">
        <v>0</v>
      </c>
      <c r="G35" s="38">
        <v>271</v>
      </c>
      <c r="H35" s="38">
        <v>0</v>
      </c>
      <c r="I35" s="38">
        <v>0</v>
      </c>
      <c r="J35" s="38">
        <v>0</v>
      </c>
      <c r="K35" s="38">
        <v>0</v>
      </c>
      <c r="L35" s="37"/>
      <c r="M35" s="83"/>
      <c r="N35" t="s">
        <v>24</v>
      </c>
      <c r="O35" s="61">
        <v>17991</v>
      </c>
      <c r="P35" s="61">
        <v>7768</v>
      </c>
      <c r="Q35" s="61">
        <v>2081</v>
      </c>
      <c r="R35" s="61">
        <v>8</v>
      </c>
      <c r="S35" s="61">
        <v>2906</v>
      </c>
      <c r="T35" s="61">
        <v>4721</v>
      </c>
      <c r="U35" s="61">
        <v>0</v>
      </c>
      <c r="V35" s="61">
        <v>0</v>
      </c>
    </row>
    <row r="36" spans="1:22" hidden="1" x14ac:dyDescent="0.25">
      <c r="A36" s="35">
        <v>2025</v>
      </c>
      <c r="B36" s="36" t="s">
        <v>253</v>
      </c>
      <c r="C36" s="36" t="s">
        <v>14</v>
      </c>
      <c r="D36" s="38">
        <v>224339</v>
      </c>
      <c r="E36" s="38">
        <v>96039</v>
      </c>
      <c r="F36" s="38">
        <v>38706</v>
      </c>
      <c r="G36" s="38">
        <v>197</v>
      </c>
      <c r="H36" s="38">
        <v>27946</v>
      </c>
      <c r="I36" s="38">
        <v>55838</v>
      </c>
      <c r="J36" s="38">
        <v>0</v>
      </c>
      <c r="K36" s="38">
        <v>0</v>
      </c>
      <c r="L36" s="37"/>
      <c r="M36" s="83"/>
      <c r="N36" t="s">
        <v>25</v>
      </c>
      <c r="O36" s="61">
        <v>129390</v>
      </c>
      <c r="P36" s="61">
        <v>60201</v>
      </c>
      <c r="Q36" s="61">
        <v>20869</v>
      </c>
      <c r="R36" s="61">
        <v>78</v>
      </c>
      <c r="S36" s="61">
        <v>16169</v>
      </c>
      <c r="T36" s="61">
        <v>28936</v>
      </c>
      <c r="U36" s="61">
        <v>1</v>
      </c>
      <c r="V36" s="61">
        <v>0</v>
      </c>
    </row>
    <row r="37" spans="1:22" hidden="1" x14ac:dyDescent="0.25">
      <c r="A37" s="35">
        <v>2025</v>
      </c>
      <c r="B37" s="36" t="s">
        <v>253</v>
      </c>
      <c r="C37" s="36" t="s">
        <v>15</v>
      </c>
      <c r="D37" s="38">
        <v>4814</v>
      </c>
      <c r="E37" s="38">
        <v>3</v>
      </c>
      <c r="F37" s="38">
        <v>0</v>
      </c>
      <c r="G37" s="38">
        <v>0</v>
      </c>
      <c r="H37" s="38">
        <v>0</v>
      </c>
      <c r="I37" s="38">
        <v>4811</v>
      </c>
      <c r="J37" s="38">
        <v>0</v>
      </c>
      <c r="K37" s="38">
        <v>0</v>
      </c>
      <c r="L37" s="37"/>
      <c r="M37" s="83"/>
      <c r="N37" t="s">
        <v>26</v>
      </c>
      <c r="O37" s="61">
        <v>304224</v>
      </c>
      <c r="P37" s="61">
        <v>179959</v>
      </c>
      <c r="Q37" s="61">
        <v>47008</v>
      </c>
      <c r="R37" s="61">
        <v>164</v>
      </c>
      <c r="S37" s="61">
        <v>1411</v>
      </c>
      <c r="T37" s="61">
        <v>67499</v>
      </c>
      <c r="U37" s="61">
        <v>1</v>
      </c>
      <c r="V37" s="61">
        <v>0</v>
      </c>
    </row>
    <row r="38" spans="1:22" hidden="1" x14ac:dyDescent="0.25">
      <c r="A38" s="35">
        <v>2025</v>
      </c>
      <c r="B38" s="36" t="s">
        <v>253</v>
      </c>
      <c r="C38" s="36" t="s">
        <v>16</v>
      </c>
      <c r="D38" s="38">
        <v>33258</v>
      </c>
      <c r="E38" s="38">
        <v>13685</v>
      </c>
      <c r="F38" s="38">
        <v>6667</v>
      </c>
      <c r="G38" s="38">
        <v>15</v>
      </c>
      <c r="H38" s="38">
        <v>4020</v>
      </c>
      <c r="I38" s="38">
        <v>7683</v>
      </c>
      <c r="J38" s="38">
        <v>1</v>
      </c>
      <c r="K38" s="38">
        <v>0</v>
      </c>
      <c r="L38" s="37"/>
      <c r="M38" s="83"/>
      <c r="N38" t="s">
        <v>27</v>
      </c>
      <c r="O38" s="61">
        <v>186418</v>
      </c>
      <c r="P38" s="61">
        <v>97949</v>
      </c>
      <c r="Q38" s="61">
        <v>21294</v>
      </c>
      <c r="R38" s="61">
        <v>62</v>
      </c>
      <c r="S38" s="61">
        <v>10303</v>
      </c>
      <c r="T38" s="61">
        <v>54016</v>
      </c>
      <c r="U38" s="61">
        <v>1</v>
      </c>
      <c r="V38" s="61">
        <v>0</v>
      </c>
    </row>
    <row r="39" spans="1:22" hidden="1" x14ac:dyDescent="0.25">
      <c r="A39" s="35">
        <v>2025</v>
      </c>
      <c r="B39" s="36" t="s">
        <v>253</v>
      </c>
      <c r="C39" s="36" t="s">
        <v>17</v>
      </c>
      <c r="D39" s="38">
        <v>5867</v>
      </c>
      <c r="E39" s="38">
        <v>5301</v>
      </c>
      <c r="F39" s="38">
        <v>178</v>
      </c>
      <c r="G39" s="38">
        <v>24</v>
      </c>
      <c r="H39" s="38">
        <v>0</v>
      </c>
      <c r="I39" s="38">
        <v>363</v>
      </c>
      <c r="J39" s="38">
        <v>1</v>
      </c>
      <c r="K39" s="38">
        <v>0</v>
      </c>
      <c r="L39" s="37"/>
      <c r="M39" s="83"/>
      <c r="N39" t="s">
        <v>28</v>
      </c>
      <c r="O39" s="61">
        <v>35333</v>
      </c>
      <c r="P39" s="61">
        <v>18681</v>
      </c>
      <c r="Q39" s="61">
        <v>5724</v>
      </c>
      <c r="R39" s="61">
        <v>8</v>
      </c>
      <c r="S39" s="61">
        <v>3</v>
      </c>
      <c r="T39" s="61">
        <v>9946</v>
      </c>
      <c r="U39" s="61">
        <v>0</v>
      </c>
      <c r="V39" s="61">
        <v>0</v>
      </c>
    </row>
    <row r="40" spans="1:22" hidden="1" x14ac:dyDescent="0.25">
      <c r="A40" s="35">
        <v>2025</v>
      </c>
      <c r="B40" s="36" t="s">
        <v>253</v>
      </c>
      <c r="C40" s="36" t="s">
        <v>18</v>
      </c>
      <c r="D40" s="38">
        <v>177175</v>
      </c>
      <c r="E40" s="38">
        <v>79485</v>
      </c>
      <c r="F40" s="38">
        <v>24549</v>
      </c>
      <c r="G40" s="38">
        <v>155</v>
      </c>
      <c r="H40" s="38">
        <v>5826</v>
      </c>
      <c r="I40" s="38">
        <v>60844</v>
      </c>
      <c r="J40" s="38">
        <v>11</v>
      </c>
      <c r="K40" s="38">
        <v>0</v>
      </c>
      <c r="L40" s="37"/>
      <c r="M40" s="83"/>
      <c r="N40" t="s">
        <v>29</v>
      </c>
      <c r="O40" s="61">
        <v>17298</v>
      </c>
      <c r="P40" s="61">
        <v>8461</v>
      </c>
      <c r="Q40" s="61">
        <v>1553</v>
      </c>
      <c r="R40" s="61">
        <v>2</v>
      </c>
      <c r="S40" s="61">
        <v>1109</v>
      </c>
      <c r="T40" s="61">
        <v>6023</v>
      </c>
      <c r="U40" s="61">
        <v>0</v>
      </c>
      <c r="V40" s="61">
        <v>0</v>
      </c>
    </row>
    <row r="41" spans="1:22" hidden="1" x14ac:dyDescent="0.25">
      <c r="A41" s="35">
        <v>2025</v>
      </c>
      <c r="B41" s="36" t="s">
        <v>253</v>
      </c>
      <c r="C41" s="36" t="s">
        <v>19</v>
      </c>
      <c r="D41" s="38">
        <v>57332</v>
      </c>
      <c r="E41" s="38">
        <v>23463</v>
      </c>
      <c r="F41" s="38">
        <v>10453</v>
      </c>
      <c r="G41" s="38">
        <v>17</v>
      </c>
      <c r="H41" s="38">
        <v>5123</v>
      </c>
      <c r="I41" s="38">
        <v>16891</v>
      </c>
      <c r="J41" s="38">
        <v>0</v>
      </c>
      <c r="K41" s="38">
        <v>0</v>
      </c>
      <c r="L41" s="37"/>
      <c r="M41" s="83"/>
      <c r="N41" t="s">
        <v>56</v>
      </c>
      <c r="O41" s="61">
        <v>853</v>
      </c>
      <c r="P41" s="61">
        <v>0</v>
      </c>
      <c r="Q41" s="61">
        <v>0</v>
      </c>
      <c r="R41" s="61">
        <v>0</v>
      </c>
      <c r="S41" s="61">
        <v>0</v>
      </c>
      <c r="T41" s="61">
        <v>853</v>
      </c>
      <c r="U41" s="61">
        <v>0</v>
      </c>
      <c r="V41" s="61">
        <v>0</v>
      </c>
    </row>
    <row r="42" spans="1:22" hidden="1" x14ac:dyDescent="0.25">
      <c r="A42" s="35">
        <v>2025</v>
      </c>
      <c r="B42" s="36" t="s">
        <v>253</v>
      </c>
      <c r="C42" s="36" t="s">
        <v>20</v>
      </c>
      <c r="D42" s="38">
        <v>112283</v>
      </c>
      <c r="E42" s="38">
        <v>57100</v>
      </c>
      <c r="F42" s="38">
        <v>21688</v>
      </c>
      <c r="G42" s="38">
        <v>95</v>
      </c>
      <c r="H42" s="38">
        <v>3632</v>
      </c>
      <c r="I42" s="38">
        <v>26406</v>
      </c>
      <c r="J42" s="38">
        <v>0</v>
      </c>
      <c r="K42" s="38">
        <v>0</v>
      </c>
      <c r="L42" s="37"/>
      <c r="M42" s="83"/>
      <c r="N42" t="s">
        <v>30</v>
      </c>
      <c r="O42" s="61">
        <v>230683</v>
      </c>
      <c r="P42" s="61">
        <v>118687</v>
      </c>
      <c r="Q42" s="61">
        <v>23485</v>
      </c>
      <c r="R42" s="61">
        <v>100</v>
      </c>
      <c r="S42" s="61">
        <v>28316</v>
      </c>
      <c r="T42" s="61">
        <v>57261</v>
      </c>
      <c r="U42" s="61">
        <v>3</v>
      </c>
      <c r="V42" s="61">
        <v>0</v>
      </c>
    </row>
    <row r="43" spans="1:22" hidden="1" x14ac:dyDescent="0.25">
      <c r="A43" s="35">
        <v>2025</v>
      </c>
      <c r="B43" s="36" t="s">
        <v>253</v>
      </c>
      <c r="C43" s="36" t="s">
        <v>21</v>
      </c>
      <c r="D43" s="38">
        <v>69550</v>
      </c>
      <c r="E43" s="38">
        <v>28846</v>
      </c>
      <c r="F43" s="38">
        <v>13301</v>
      </c>
      <c r="G43" s="38">
        <v>44</v>
      </c>
      <c r="H43" s="38">
        <v>4565</v>
      </c>
      <c r="I43" s="38">
        <v>21036</v>
      </c>
      <c r="J43" s="38">
        <v>0</v>
      </c>
      <c r="K43" s="38">
        <v>0</v>
      </c>
      <c r="L43" s="37"/>
      <c r="M43" s="84"/>
      <c r="N43" t="s">
        <v>31</v>
      </c>
      <c r="O43" s="61">
        <v>9304</v>
      </c>
      <c r="P43" s="61">
        <v>8550</v>
      </c>
      <c r="Q43" s="61">
        <v>0</v>
      </c>
      <c r="R43" s="61">
        <v>754</v>
      </c>
      <c r="S43" s="61">
        <v>0</v>
      </c>
      <c r="T43" s="61">
        <v>0</v>
      </c>
      <c r="U43" s="61">
        <v>0</v>
      </c>
      <c r="V43" s="61">
        <v>0</v>
      </c>
    </row>
    <row r="44" spans="1:22" hidden="1" x14ac:dyDescent="0.25">
      <c r="A44" s="35">
        <v>2025</v>
      </c>
      <c r="B44" s="36" t="s">
        <v>253</v>
      </c>
      <c r="C44" s="36" t="s">
        <v>36</v>
      </c>
      <c r="D44" s="38">
        <v>845</v>
      </c>
      <c r="E44" s="38">
        <v>2</v>
      </c>
      <c r="F44" s="38">
        <v>0</v>
      </c>
      <c r="G44" s="38">
        <v>0</v>
      </c>
      <c r="H44" s="38">
        <v>0</v>
      </c>
      <c r="I44" s="38">
        <v>843</v>
      </c>
      <c r="J44" s="38">
        <v>0</v>
      </c>
      <c r="K44" s="38">
        <v>0</v>
      </c>
      <c r="L44" s="37"/>
      <c r="M44" t="s">
        <v>294</v>
      </c>
      <c r="N44"/>
      <c r="O44" s="61">
        <v>4573888</v>
      </c>
      <c r="P44" s="61">
        <v>2522581</v>
      </c>
      <c r="Q44" s="61">
        <v>576269</v>
      </c>
      <c r="R44" s="61">
        <v>3675</v>
      </c>
      <c r="S44" s="61">
        <v>264259</v>
      </c>
      <c r="T44" s="61">
        <v>1106749</v>
      </c>
      <c r="U44" s="61">
        <v>50</v>
      </c>
      <c r="V44" s="61">
        <v>0</v>
      </c>
    </row>
    <row r="45" spans="1:22" hidden="1" x14ac:dyDescent="0.25">
      <c r="A45" s="35">
        <v>2025</v>
      </c>
      <c r="B45" s="36" t="s">
        <v>253</v>
      </c>
      <c r="C45" s="36" t="s">
        <v>22</v>
      </c>
      <c r="D45" s="38">
        <v>67129</v>
      </c>
      <c r="E45" s="38">
        <v>32144</v>
      </c>
      <c r="F45" s="38">
        <v>11398</v>
      </c>
      <c r="G45" s="38">
        <v>60</v>
      </c>
      <c r="H45" s="38">
        <v>0</v>
      </c>
      <c r="I45" s="38">
        <v>19767</v>
      </c>
      <c r="J45" s="38">
        <v>0</v>
      </c>
      <c r="K45" s="38">
        <v>0</v>
      </c>
      <c r="L45" s="37"/>
      <c r="M45"/>
      <c r="N45"/>
      <c r="O45"/>
      <c r="P45"/>
      <c r="Q45"/>
      <c r="R45"/>
      <c r="S45"/>
      <c r="T45"/>
      <c r="U45"/>
      <c r="V45"/>
    </row>
    <row r="46" spans="1:22" hidden="1" x14ac:dyDescent="0.25">
      <c r="A46" s="35">
        <v>2025</v>
      </c>
      <c r="B46" s="36" t="s">
        <v>253</v>
      </c>
      <c r="C46" s="36" t="s">
        <v>55</v>
      </c>
      <c r="D46" s="38">
        <v>3571</v>
      </c>
      <c r="E46" s="38">
        <v>0</v>
      </c>
      <c r="F46" s="38">
        <v>0</v>
      </c>
      <c r="G46" s="38">
        <v>0</v>
      </c>
      <c r="H46" s="38">
        <v>0</v>
      </c>
      <c r="I46" s="38">
        <v>3571</v>
      </c>
      <c r="J46" s="38">
        <v>0</v>
      </c>
      <c r="K46" s="38">
        <v>0</v>
      </c>
      <c r="L46" s="37"/>
    </row>
    <row r="47" spans="1:22" hidden="1" x14ac:dyDescent="0.25">
      <c r="A47" s="35">
        <v>2025</v>
      </c>
      <c r="B47" s="36" t="s">
        <v>253</v>
      </c>
      <c r="C47" s="36" t="s">
        <v>23</v>
      </c>
      <c r="D47" s="38">
        <v>2</v>
      </c>
      <c r="E47" s="38">
        <v>2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7"/>
    </row>
    <row r="48" spans="1:22" hidden="1" x14ac:dyDescent="0.25">
      <c r="A48" s="35">
        <v>2025</v>
      </c>
      <c r="B48" s="36" t="s">
        <v>253</v>
      </c>
      <c r="C48" s="36" t="s">
        <v>24</v>
      </c>
      <c r="D48" s="38">
        <v>4151</v>
      </c>
      <c r="E48" s="38">
        <v>1388</v>
      </c>
      <c r="F48" s="38">
        <v>560</v>
      </c>
      <c r="G48" s="38">
        <v>1</v>
      </c>
      <c r="H48" s="38">
        <v>764</v>
      </c>
      <c r="I48" s="38">
        <v>1280</v>
      </c>
      <c r="J48" s="38">
        <v>0</v>
      </c>
      <c r="K48" s="38">
        <v>0</v>
      </c>
      <c r="L48" s="37"/>
    </row>
    <row r="49" spans="1:12" hidden="1" x14ac:dyDescent="0.25">
      <c r="A49" s="35">
        <v>2025</v>
      </c>
      <c r="B49" s="36" t="s">
        <v>253</v>
      </c>
      <c r="C49" s="36" t="s">
        <v>25</v>
      </c>
      <c r="D49" s="38">
        <v>28704</v>
      </c>
      <c r="E49" s="38">
        <v>10463</v>
      </c>
      <c r="F49" s="38">
        <v>5669</v>
      </c>
      <c r="G49" s="38">
        <v>22</v>
      </c>
      <c r="H49" s="38">
        <v>4252</v>
      </c>
      <c r="I49" s="38">
        <v>7431</v>
      </c>
      <c r="J49" s="38">
        <v>0</v>
      </c>
      <c r="K49" s="38">
        <v>0</v>
      </c>
      <c r="L49" s="37"/>
    </row>
    <row r="50" spans="1:12" hidden="1" x14ac:dyDescent="0.25">
      <c r="A50" s="35">
        <v>2025</v>
      </c>
      <c r="B50" s="36" t="s">
        <v>253</v>
      </c>
      <c r="C50" s="36" t="s">
        <v>26</v>
      </c>
      <c r="D50" s="38">
        <v>67525</v>
      </c>
      <c r="E50" s="38">
        <v>34279</v>
      </c>
      <c r="F50" s="38">
        <v>13181</v>
      </c>
      <c r="G50" s="38">
        <v>58</v>
      </c>
      <c r="H50" s="38">
        <v>383</v>
      </c>
      <c r="I50" s="38">
        <v>17377</v>
      </c>
      <c r="J50" s="38">
        <v>1</v>
      </c>
      <c r="K50" s="38">
        <v>0</v>
      </c>
      <c r="L50" s="37"/>
    </row>
    <row r="51" spans="1:12" hidden="1" x14ac:dyDescent="0.25">
      <c r="A51" s="35">
        <v>2025</v>
      </c>
      <c r="B51" s="36" t="s">
        <v>253</v>
      </c>
      <c r="C51" s="36" t="s">
        <v>27</v>
      </c>
      <c r="D51" s="38">
        <v>40106</v>
      </c>
      <c r="E51" s="38">
        <v>16681</v>
      </c>
      <c r="F51" s="38">
        <v>6097</v>
      </c>
      <c r="G51" s="38">
        <v>17</v>
      </c>
      <c r="H51" s="38">
        <v>2687</v>
      </c>
      <c r="I51" s="38">
        <v>13803</v>
      </c>
      <c r="J51" s="38">
        <v>0</v>
      </c>
      <c r="K51" s="38">
        <v>0</v>
      </c>
      <c r="L51" s="37"/>
    </row>
    <row r="52" spans="1:12" hidden="1" x14ac:dyDescent="0.25">
      <c r="A52" s="35">
        <v>2025</v>
      </c>
      <c r="B52" s="36" t="s">
        <v>253</v>
      </c>
      <c r="C52" s="36" t="s">
        <v>28</v>
      </c>
      <c r="D52" s="38">
        <v>7338</v>
      </c>
      <c r="E52" s="38">
        <v>3039</v>
      </c>
      <c r="F52" s="38">
        <v>1545</v>
      </c>
      <c r="G52" s="38">
        <v>1</v>
      </c>
      <c r="H52" s="38">
        <v>0</v>
      </c>
      <c r="I52" s="38">
        <v>2453</v>
      </c>
      <c r="J52" s="38">
        <v>0</v>
      </c>
      <c r="K52" s="38">
        <v>0</v>
      </c>
      <c r="L52" s="37"/>
    </row>
    <row r="53" spans="1:12" hidden="1" x14ac:dyDescent="0.25">
      <c r="A53" s="35">
        <v>2025</v>
      </c>
      <c r="B53" s="36" t="s">
        <v>253</v>
      </c>
      <c r="C53" s="36" t="s">
        <v>29</v>
      </c>
      <c r="D53" s="38">
        <v>3737</v>
      </c>
      <c r="E53" s="38">
        <v>1339</v>
      </c>
      <c r="F53" s="38">
        <v>424</v>
      </c>
      <c r="G53" s="38">
        <v>1</v>
      </c>
      <c r="H53" s="38">
        <v>337</v>
      </c>
      <c r="I53" s="38">
        <v>1600</v>
      </c>
      <c r="J53" s="38">
        <v>0</v>
      </c>
      <c r="K53" s="38">
        <v>0</v>
      </c>
      <c r="L53" s="37"/>
    </row>
    <row r="54" spans="1:12" hidden="1" x14ac:dyDescent="0.25">
      <c r="A54" s="35">
        <v>2025</v>
      </c>
      <c r="B54" s="36" t="s">
        <v>253</v>
      </c>
      <c r="C54" s="36" t="s">
        <v>56</v>
      </c>
      <c r="D54" s="38">
        <v>214</v>
      </c>
      <c r="E54" s="38">
        <v>0</v>
      </c>
      <c r="F54" s="38">
        <v>0</v>
      </c>
      <c r="G54" s="38">
        <v>0</v>
      </c>
      <c r="H54" s="38">
        <v>0</v>
      </c>
      <c r="I54" s="38">
        <v>214</v>
      </c>
      <c r="J54" s="38">
        <v>0</v>
      </c>
      <c r="K54" s="38">
        <v>0</v>
      </c>
      <c r="L54" s="37"/>
    </row>
    <row r="55" spans="1:12" hidden="1" x14ac:dyDescent="0.25">
      <c r="A55" s="35">
        <v>2025</v>
      </c>
      <c r="B55" s="36" t="s">
        <v>253</v>
      </c>
      <c r="C55" s="36" t="s">
        <v>30</v>
      </c>
      <c r="D55" s="38">
        <v>54281</v>
      </c>
      <c r="E55" s="38">
        <v>23088</v>
      </c>
      <c r="F55" s="38">
        <v>6709</v>
      </c>
      <c r="G55" s="38">
        <v>28</v>
      </c>
      <c r="H55" s="38">
        <v>8870</v>
      </c>
      <c r="I55" s="38">
        <v>14861</v>
      </c>
      <c r="J55" s="38">
        <v>1</v>
      </c>
      <c r="K55" s="38">
        <v>0</v>
      </c>
      <c r="L55" s="37"/>
    </row>
    <row r="56" spans="1:12" hidden="1" x14ac:dyDescent="0.25">
      <c r="A56" s="35">
        <v>2025</v>
      </c>
      <c r="B56" s="36" t="s">
        <v>253</v>
      </c>
      <c r="C56" s="36" t="s">
        <v>31</v>
      </c>
      <c r="D56" s="38">
        <v>3131</v>
      </c>
      <c r="E56" s="38">
        <v>2883</v>
      </c>
      <c r="F56" s="38">
        <v>0</v>
      </c>
      <c r="G56" s="38">
        <v>248</v>
      </c>
      <c r="H56" s="38">
        <v>0</v>
      </c>
      <c r="I56" s="38">
        <v>0</v>
      </c>
      <c r="J56" s="38">
        <v>0</v>
      </c>
      <c r="K56" s="38">
        <v>0</v>
      </c>
      <c r="L56" s="37"/>
    </row>
    <row r="57" spans="1:12" hidden="1" x14ac:dyDescent="0.25">
      <c r="A57" s="35">
        <v>2025</v>
      </c>
      <c r="B57" s="36" t="s">
        <v>266</v>
      </c>
      <c r="C57" s="36" t="s">
        <v>14</v>
      </c>
      <c r="D57" s="38">
        <v>215717</v>
      </c>
      <c r="E57" s="38">
        <v>94926</v>
      </c>
      <c r="F57" s="38">
        <v>32557</v>
      </c>
      <c r="G57" s="38">
        <v>141</v>
      </c>
      <c r="H57" s="38">
        <v>26975</v>
      </c>
      <c r="I57" s="38">
        <v>57441</v>
      </c>
      <c r="J57" s="38">
        <v>2</v>
      </c>
      <c r="K57" s="38">
        <v>0</v>
      </c>
      <c r="L57" s="37"/>
    </row>
    <row r="58" spans="1:12" hidden="1" x14ac:dyDescent="0.25">
      <c r="A58" s="35">
        <v>2025</v>
      </c>
      <c r="B58" s="36" t="s">
        <v>266</v>
      </c>
      <c r="C58" s="36" t="s">
        <v>15</v>
      </c>
      <c r="D58" s="38">
        <v>4552</v>
      </c>
      <c r="E58" s="38">
        <v>3</v>
      </c>
      <c r="F58" s="38">
        <v>0</v>
      </c>
      <c r="G58" s="38">
        <v>0</v>
      </c>
      <c r="H58" s="38">
        <v>0</v>
      </c>
      <c r="I58" s="38">
        <v>4549</v>
      </c>
      <c r="J58" s="38">
        <v>0</v>
      </c>
      <c r="K58" s="38">
        <v>0</v>
      </c>
      <c r="L58" s="37"/>
    </row>
    <row r="59" spans="1:12" hidden="1" x14ac:dyDescent="0.25">
      <c r="A59" s="35">
        <v>2025</v>
      </c>
      <c r="B59" s="36" t="s">
        <v>266</v>
      </c>
      <c r="C59" s="36" t="s">
        <v>16</v>
      </c>
      <c r="D59" s="38">
        <v>31048</v>
      </c>
      <c r="E59" s="38">
        <v>12615</v>
      </c>
      <c r="F59" s="38">
        <v>5575</v>
      </c>
      <c r="G59" s="38">
        <v>17</v>
      </c>
      <c r="H59" s="38">
        <v>4537</v>
      </c>
      <c r="I59" s="38">
        <v>7479</v>
      </c>
      <c r="J59" s="38">
        <v>0</v>
      </c>
      <c r="K59" s="38">
        <v>0</v>
      </c>
      <c r="L59" s="37"/>
    </row>
    <row r="60" spans="1:12" hidden="1" x14ac:dyDescent="0.25">
      <c r="A60" s="35">
        <v>2025</v>
      </c>
      <c r="B60" s="36" t="s">
        <v>266</v>
      </c>
      <c r="C60" s="36" t="s">
        <v>17</v>
      </c>
      <c r="D60" s="38">
        <v>4965</v>
      </c>
      <c r="E60" s="38">
        <v>4429</v>
      </c>
      <c r="F60" s="38">
        <v>153</v>
      </c>
      <c r="G60" s="38">
        <v>7</v>
      </c>
      <c r="H60" s="38">
        <v>1</v>
      </c>
      <c r="I60" s="38">
        <v>372</v>
      </c>
      <c r="J60" s="38">
        <v>3</v>
      </c>
      <c r="K60" s="38">
        <v>0</v>
      </c>
      <c r="L60" s="37"/>
    </row>
    <row r="61" spans="1:12" hidden="1" x14ac:dyDescent="0.25">
      <c r="A61" s="35">
        <v>2025</v>
      </c>
      <c r="B61" s="36" t="s">
        <v>266</v>
      </c>
      <c r="C61" s="36" t="s">
        <v>18</v>
      </c>
      <c r="D61" s="38">
        <v>176002</v>
      </c>
      <c r="E61" s="38">
        <v>84615</v>
      </c>
      <c r="F61" s="38">
        <v>23936</v>
      </c>
      <c r="G61" s="38">
        <v>100</v>
      </c>
      <c r="H61" s="38">
        <v>6031</v>
      </c>
      <c r="I61" s="38">
        <v>57502</v>
      </c>
      <c r="J61" s="38">
        <v>5</v>
      </c>
      <c r="K61" s="38">
        <v>0</v>
      </c>
      <c r="L61" s="37"/>
    </row>
    <row r="62" spans="1:12" hidden="1" x14ac:dyDescent="0.25">
      <c r="A62" s="35">
        <v>2025</v>
      </c>
      <c r="B62" s="36" t="s">
        <v>266</v>
      </c>
      <c r="C62" s="36" t="s">
        <v>19</v>
      </c>
      <c r="D62" s="38">
        <v>53976</v>
      </c>
      <c r="E62" s="38">
        <v>21942</v>
      </c>
      <c r="F62" s="38">
        <v>8333</v>
      </c>
      <c r="G62" s="38">
        <v>21</v>
      </c>
      <c r="H62" s="38">
        <v>5873</v>
      </c>
      <c r="I62" s="38">
        <v>16886</v>
      </c>
      <c r="J62" s="38">
        <v>0</v>
      </c>
      <c r="K62" s="38">
        <v>0</v>
      </c>
      <c r="L62" s="37"/>
    </row>
    <row r="63" spans="1:12" hidden="1" x14ac:dyDescent="0.25">
      <c r="A63" s="35">
        <v>2025</v>
      </c>
      <c r="B63" s="36" t="s">
        <v>266</v>
      </c>
      <c r="C63" s="36" t="s">
        <v>20</v>
      </c>
      <c r="D63" s="38">
        <v>133403</v>
      </c>
      <c r="E63" s="38">
        <v>57321</v>
      </c>
      <c r="F63" s="38">
        <v>19241</v>
      </c>
      <c r="G63" s="38">
        <v>99</v>
      </c>
      <c r="H63" s="38">
        <v>6036</v>
      </c>
      <c r="I63" s="38">
        <v>48204</v>
      </c>
      <c r="J63" s="38">
        <v>0</v>
      </c>
      <c r="K63" s="38">
        <v>0</v>
      </c>
      <c r="L63" s="37"/>
    </row>
    <row r="64" spans="1:12" hidden="1" x14ac:dyDescent="0.25">
      <c r="A64" s="35">
        <v>2025</v>
      </c>
      <c r="B64" s="36" t="s">
        <v>266</v>
      </c>
      <c r="C64" s="36" t="s">
        <v>21</v>
      </c>
      <c r="D64" s="38">
        <v>64942</v>
      </c>
      <c r="E64" s="38">
        <v>26356</v>
      </c>
      <c r="F64" s="38">
        <v>11965</v>
      </c>
      <c r="G64" s="38">
        <v>62</v>
      </c>
      <c r="H64" s="38">
        <v>5033</v>
      </c>
      <c r="I64" s="38">
        <v>20158</v>
      </c>
      <c r="J64" s="38">
        <v>1</v>
      </c>
      <c r="K64" s="38">
        <v>0</v>
      </c>
      <c r="L64" s="37"/>
    </row>
    <row r="65" spans="1:12" hidden="1" x14ac:dyDescent="0.25">
      <c r="A65" s="35">
        <v>2025</v>
      </c>
      <c r="B65" s="36" t="s">
        <v>266</v>
      </c>
      <c r="C65" s="36" t="s">
        <v>36</v>
      </c>
      <c r="D65" s="38">
        <v>706</v>
      </c>
      <c r="E65" s="38">
        <v>6</v>
      </c>
      <c r="F65" s="38">
        <v>0</v>
      </c>
      <c r="G65" s="38">
        <v>0</v>
      </c>
      <c r="H65" s="38">
        <v>0</v>
      </c>
      <c r="I65" s="38">
        <v>700</v>
      </c>
      <c r="J65" s="38">
        <v>0</v>
      </c>
      <c r="K65" s="38">
        <v>0</v>
      </c>
      <c r="L65" s="37"/>
    </row>
    <row r="66" spans="1:12" hidden="1" x14ac:dyDescent="0.25">
      <c r="A66" s="35">
        <v>2025</v>
      </c>
      <c r="B66" s="36" t="s">
        <v>266</v>
      </c>
      <c r="C66" s="36" t="s">
        <v>22</v>
      </c>
      <c r="D66" s="38">
        <v>68073</v>
      </c>
      <c r="E66" s="38">
        <v>33147</v>
      </c>
      <c r="F66" s="38">
        <v>10513</v>
      </c>
      <c r="G66" s="38">
        <v>34</v>
      </c>
      <c r="H66" s="38">
        <v>0</v>
      </c>
      <c r="I66" s="38">
        <v>22029</v>
      </c>
      <c r="J66" s="38">
        <v>0</v>
      </c>
      <c r="K66" s="38">
        <v>0</v>
      </c>
      <c r="L66" s="37"/>
    </row>
    <row r="67" spans="1:12" hidden="1" x14ac:dyDescent="0.25">
      <c r="A67" s="35">
        <v>2025</v>
      </c>
      <c r="B67" s="36" t="s">
        <v>266</v>
      </c>
      <c r="C67" s="36" t="s">
        <v>55</v>
      </c>
      <c r="D67" s="38">
        <v>3748</v>
      </c>
      <c r="E67" s="38">
        <v>0</v>
      </c>
      <c r="F67" s="38">
        <v>0</v>
      </c>
      <c r="G67" s="38">
        <v>0</v>
      </c>
      <c r="H67" s="38">
        <v>0</v>
      </c>
      <c r="I67" s="38">
        <v>3748</v>
      </c>
      <c r="J67" s="38">
        <v>0</v>
      </c>
      <c r="K67" s="38">
        <v>0</v>
      </c>
      <c r="L67" s="37"/>
    </row>
    <row r="68" spans="1:12" hidden="1" x14ac:dyDescent="0.25">
      <c r="A68" s="35">
        <v>2025</v>
      </c>
      <c r="B68" s="36" t="s">
        <v>266</v>
      </c>
      <c r="C68" s="36" t="s">
        <v>24</v>
      </c>
      <c r="D68" s="38">
        <v>3964</v>
      </c>
      <c r="E68" s="38">
        <v>1364</v>
      </c>
      <c r="F68" s="38">
        <v>592</v>
      </c>
      <c r="G68" s="38">
        <v>0</v>
      </c>
      <c r="H68" s="38">
        <v>794</v>
      </c>
      <c r="I68" s="38">
        <v>1122</v>
      </c>
      <c r="J68" s="38">
        <v>0</v>
      </c>
      <c r="K68" s="38">
        <v>0</v>
      </c>
      <c r="L68" s="37"/>
    </row>
    <row r="69" spans="1:12" hidden="1" x14ac:dyDescent="0.25">
      <c r="A69" s="35">
        <v>2025</v>
      </c>
      <c r="B69" s="36" t="s">
        <v>266</v>
      </c>
      <c r="C69" s="36" t="s">
        <v>25</v>
      </c>
      <c r="D69" s="38">
        <v>27292</v>
      </c>
      <c r="E69" s="38">
        <v>9850</v>
      </c>
      <c r="F69" s="38">
        <v>5165</v>
      </c>
      <c r="G69" s="38">
        <v>13</v>
      </c>
      <c r="H69" s="38">
        <v>4446</v>
      </c>
      <c r="I69" s="38">
        <v>7229</v>
      </c>
      <c r="J69" s="38">
        <v>0</v>
      </c>
      <c r="K69" s="38">
        <v>0</v>
      </c>
      <c r="L69" s="37"/>
    </row>
    <row r="70" spans="1:12" hidden="1" x14ac:dyDescent="0.25">
      <c r="A70" s="35">
        <v>2025</v>
      </c>
      <c r="B70" s="36" t="s">
        <v>266</v>
      </c>
      <c r="C70" s="36" t="s">
        <v>26</v>
      </c>
      <c r="D70" s="38">
        <v>60143</v>
      </c>
      <c r="E70" s="38">
        <v>29831</v>
      </c>
      <c r="F70" s="38">
        <v>11130</v>
      </c>
      <c r="G70" s="38">
        <v>22</v>
      </c>
      <c r="H70" s="38">
        <v>380</v>
      </c>
      <c r="I70" s="38">
        <v>17198</v>
      </c>
      <c r="J70" s="38">
        <v>0</v>
      </c>
      <c r="K70" s="38">
        <v>0</v>
      </c>
      <c r="L70" s="37"/>
    </row>
    <row r="71" spans="1:12" hidden="1" x14ac:dyDescent="0.25">
      <c r="A71" s="35">
        <v>2025</v>
      </c>
      <c r="B71" s="36" t="s">
        <v>266</v>
      </c>
      <c r="C71" s="36" t="s">
        <v>27</v>
      </c>
      <c r="D71" s="38">
        <v>40526</v>
      </c>
      <c r="E71" s="38">
        <v>16544</v>
      </c>
      <c r="F71" s="38">
        <v>4850</v>
      </c>
      <c r="G71" s="38">
        <v>8</v>
      </c>
      <c r="H71" s="38">
        <v>3115</v>
      </c>
      <c r="I71" s="38">
        <v>15407</v>
      </c>
      <c r="J71" s="38">
        <v>0</v>
      </c>
      <c r="K71" s="38">
        <v>0</v>
      </c>
      <c r="L71" s="37"/>
    </row>
    <row r="72" spans="1:12" hidden="1" x14ac:dyDescent="0.25">
      <c r="A72" s="35">
        <v>2025</v>
      </c>
      <c r="B72" s="36" t="s">
        <v>266</v>
      </c>
      <c r="C72" s="36" t="s">
        <v>28</v>
      </c>
      <c r="D72" s="38">
        <v>7197</v>
      </c>
      <c r="E72" s="38">
        <v>2977</v>
      </c>
      <c r="F72" s="38">
        <v>1486</v>
      </c>
      <c r="G72" s="38">
        <v>1</v>
      </c>
      <c r="H72" s="38">
        <v>3</v>
      </c>
      <c r="I72" s="38">
        <v>2534</v>
      </c>
      <c r="J72" s="38">
        <v>0</v>
      </c>
      <c r="K72" s="38">
        <v>0</v>
      </c>
      <c r="L72" s="37"/>
    </row>
    <row r="73" spans="1:12" hidden="1" x14ac:dyDescent="0.25">
      <c r="A73" s="35">
        <v>2025</v>
      </c>
      <c r="B73" s="36" t="s">
        <v>266</v>
      </c>
      <c r="C73" s="36" t="s">
        <v>29</v>
      </c>
      <c r="D73" s="38">
        <v>3675</v>
      </c>
      <c r="E73" s="38">
        <v>1442</v>
      </c>
      <c r="F73" s="38">
        <v>405</v>
      </c>
      <c r="G73" s="38">
        <v>1</v>
      </c>
      <c r="H73" s="38">
        <v>298</v>
      </c>
      <c r="I73" s="38">
        <v>1499</v>
      </c>
      <c r="J73" s="38">
        <v>0</v>
      </c>
      <c r="K73" s="38">
        <v>0</v>
      </c>
      <c r="L73" s="37"/>
    </row>
    <row r="74" spans="1:12" hidden="1" x14ac:dyDescent="0.25">
      <c r="A74" s="35">
        <v>2025</v>
      </c>
      <c r="B74" s="36" t="s">
        <v>266</v>
      </c>
      <c r="C74" s="36" t="s">
        <v>56</v>
      </c>
      <c r="D74" s="38">
        <v>249</v>
      </c>
      <c r="E74" s="38">
        <v>0</v>
      </c>
      <c r="F74" s="38">
        <v>0</v>
      </c>
      <c r="G74" s="38">
        <v>0</v>
      </c>
      <c r="H74" s="38">
        <v>0</v>
      </c>
      <c r="I74" s="38">
        <v>249</v>
      </c>
      <c r="J74" s="38">
        <v>0</v>
      </c>
      <c r="K74" s="38">
        <v>0</v>
      </c>
      <c r="L74" s="37"/>
    </row>
    <row r="75" spans="1:12" hidden="1" x14ac:dyDescent="0.25">
      <c r="A75" s="35">
        <v>2025</v>
      </c>
      <c r="B75" s="36" t="s">
        <v>266</v>
      </c>
      <c r="C75" s="36" t="s">
        <v>30</v>
      </c>
      <c r="D75" s="38">
        <v>47781</v>
      </c>
      <c r="E75" s="38">
        <v>19540</v>
      </c>
      <c r="F75" s="38">
        <v>5426</v>
      </c>
      <c r="G75" s="38">
        <v>14</v>
      </c>
      <c r="H75" s="38">
        <v>7777</v>
      </c>
      <c r="I75" s="38">
        <v>14375</v>
      </c>
      <c r="J75" s="38">
        <v>0</v>
      </c>
      <c r="K75" s="38">
        <v>0</v>
      </c>
      <c r="L75" s="37"/>
    </row>
    <row r="76" spans="1:12" hidden="1" x14ac:dyDescent="0.25">
      <c r="A76" s="35">
        <v>2025</v>
      </c>
      <c r="B76" s="36" t="s">
        <v>266</v>
      </c>
      <c r="C76" s="36" t="s">
        <v>31</v>
      </c>
      <c r="D76" s="38">
        <v>2128</v>
      </c>
      <c r="E76" s="38">
        <v>1958</v>
      </c>
      <c r="F76" s="38">
        <v>0</v>
      </c>
      <c r="G76" s="38">
        <v>170</v>
      </c>
      <c r="H76" s="38">
        <v>0</v>
      </c>
      <c r="I76" s="38">
        <v>0</v>
      </c>
      <c r="J76" s="38">
        <v>0</v>
      </c>
      <c r="K76" s="38">
        <v>0</v>
      </c>
      <c r="L76" s="37"/>
    </row>
    <row r="77" spans="1:12" x14ac:dyDescent="0.25">
      <c r="A77" s="35">
        <v>2025</v>
      </c>
      <c r="B77" s="36" t="s">
        <v>312</v>
      </c>
      <c r="C77" s="36" t="s">
        <v>14</v>
      </c>
      <c r="D77" s="38">
        <v>251829</v>
      </c>
      <c r="E77" s="38">
        <v>127485</v>
      </c>
      <c r="F77" s="38">
        <v>35007</v>
      </c>
      <c r="G77" s="38">
        <v>172</v>
      </c>
      <c r="H77" s="38">
        <v>26969</v>
      </c>
      <c r="I77" s="38">
        <v>55926</v>
      </c>
      <c r="J77" s="38">
        <v>6</v>
      </c>
      <c r="K77" s="38">
        <v>0</v>
      </c>
      <c r="L77" s="34"/>
    </row>
    <row r="78" spans="1:12" x14ac:dyDescent="0.25">
      <c r="A78" s="35">
        <v>2025</v>
      </c>
      <c r="B78" s="36" t="s">
        <v>312</v>
      </c>
      <c r="C78" s="36" t="s">
        <v>15</v>
      </c>
      <c r="D78" s="38">
        <v>4214</v>
      </c>
      <c r="E78" s="38">
        <v>1</v>
      </c>
      <c r="F78" s="38">
        <v>0</v>
      </c>
      <c r="G78" s="38">
        <v>0</v>
      </c>
      <c r="H78" s="38">
        <v>0</v>
      </c>
      <c r="I78" s="38">
        <v>4213</v>
      </c>
      <c r="J78" s="38">
        <v>0</v>
      </c>
      <c r="K78" s="38">
        <v>0</v>
      </c>
    </row>
    <row r="79" spans="1:12" x14ac:dyDescent="0.25">
      <c r="A79" s="35">
        <v>2025</v>
      </c>
      <c r="B79" s="36" t="s">
        <v>312</v>
      </c>
      <c r="C79" s="36" t="s">
        <v>16</v>
      </c>
      <c r="D79" s="38">
        <v>36337</v>
      </c>
      <c r="E79" s="38">
        <v>18230</v>
      </c>
      <c r="F79" s="38">
        <v>5296</v>
      </c>
      <c r="G79" s="38">
        <v>24</v>
      </c>
      <c r="H79" s="38">
        <v>4005</v>
      </c>
      <c r="I79" s="38">
        <v>7584</v>
      </c>
      <c r="J79" s="38">
        <v>0</v>
      </c>
      <c r="K79" s="38">
        <v>0</v>
      </c>
    </row>
    <row r="80" spans="1:12" x14ac:dyDescent="0.25">
      <c r="A80" s="35">
        <v>2025</v>
      </c>
      <c r="B80" s="36" t="s">
        <v>312</v>
      </c>
      <c r="C80" s="36" t="s">
        <v>17</v>
      </c>
      <c r="D80" s="38">
        <v>1339</v>
      </c>
      <c r="E80" s="38">
        <v>1202</v>
      </c>
      <c r="F80" s="38">
        <v>62</v>
      </c>
      <c r="G80" s="38">
        <v>7</v>
      </c>
      <c r="H80" s="38">
        <v>0</v>
      </c>
      <c r="I80" s="38">
        <v>68</v>
      </c>
      <c r="J80" s="38">
        <v>0</v>
      </c>
      <c r="K80" s="38">
        <v>0</v>
      </c>
    </row>
    <row r="81" spans="1:11" x14ac:dyDescent="0.25">
      <c r="A81" s="35">
        <v>2025</v>
      </c>
      <c r="B81" s="36" t="s">
        <v>312</v>
      </c>
      <c r="C81" s="36" t="s">
        <v>18</v>
      </c>
      <c r="D81" s="38">
        <v>212954</v>
      </c>
      <c r="E81" s="38">
        <v>118303</v>
      </c>
      <c r="F81" s="38">
        <v>23494</v>
      </c>
      <c r="G81" s="38">
        <v>318</v>
      </c>
      <c r="H81" s="38">
        <v>6714</v>
      </c>
      <c r="I81" s="38">
        <v>58414</v>
      </c>
      <c r="J81" s="38">
        <v>2</v>
      </c>
      <c r="K81" s="38">
        <v>0</v>
      </c>
    </row>
    <row r="82" spans="1:11" x14ac:dyDescent="0.25">
      <c r="A82" s="35">
        <v>2025</v>
      </c>
      <c r="B82" s="36" t="s">
        <v>312</v>
      </c>
      <c r="C82" s="36" t="s">
        <v>19</v>
      </c>
      <c r="D82" s="38">
        <v>62491</v>
      </c>
      <c r="E82" s="38">
        <v>30008</v>
      </c>
      <c r="F82" s="38">
        <v>9168</v>
      </c>
      <c r="G82" s="38">
        <v>36</v>
      </c>
      <c r="H82" s="38">
        <v>5061</v>
      </c>
      <c r="I82" s="38">
        <v>16577</v>
      </c>
      <c r="J82" s="38">
        <v>0</v>
      </c>
      <c r="K82" s="38">
        <v>0</v>
      </c>
    </row>
    <row r="83" spans="1:11" x14ac:dyDescent="0.25">
      <c r="A83" s="35">
        <v>2025</v>
      </c>
      <c r="B83" s="36" t="s">
        <v>312</v>
      </c>
      <c r="C83" s="36" t="s">
        <v>20</v>
      </c>
      <c r="D83" s="38">
        <v>154278</v>
      </c>
      <c r="E83" s="38">
        <v>78105</v>
      </c>
      <c r="F83" s="38">
        <v>19407</v>
      </c>
      <c r="G83" s="38">
        <v>90</v>
      </c>
      <c r="H83" s="38">
        <v>5724</v>
      </c>
      <c r="I83" s="38">
        <v>47115</v>
      </c>
      <c r="J83" s="38">
        <v>0</v>
      </c>
      <c r="K83" s="38">
        <v>0</v>
      </c>
    </row>
    <row r="84" spans="1:11" x14ac:dyDescent="0.25">
      <c r="A84" s="35">
        <v>2025</v>
      </c>
      <c r="B84" s="36" t="s">
        <v>312</v>
      </c>
      <c r="C84" s="36" t="s">
        <v>21</v>
      </c>
      <c r="D84" s="38">
        <v>73232</v>
      </c>
      <c r="E84" s="38">
        <v>35017</v>
      </c>
      <c r="F84" s="38">
        <v>11783</v>
      </c>
      <c r="G84" s="38">
        <v>56</v>
      </c>
      <c r="H84" s="38">
        <v>4186</v>
      </c>
      <c r="I84" s="38">
        <v>19954</v>
      </c>
      <c r="J84" s="38">
        <v>0</v>
      </c>
      <c r="K84" s="38">
        <v>0</v>
      </c>
    </row>
    <row r="85" spans="1:11" x14ac:dyDescent="0.25">
      <c r="A85" s="35">
        <v>2025</v>
      </c>
      <c r="B85" s="36" t="s">
        <v>312</v>
      </c>
      <c r="C85" s="36" t="s">
        <v>36</v>
      </c>
      <c r="D85" s="38">
        <v>582</v>
      </c>
      <c r="E85" s="38">
        <v>0</v>
      </c>
      <c r="F85" s="38">
        <v>0</v>
      </c>
      <c r="G85" s="38">
        <v>0</v>
      </c>
      <c r="H85" s="38">
        <v>0</v>
      </c>
      <c r="I85" s="38">
        <v>582</v>
      </c>
      <c r="J85" s="38">
        <v>0</v>
      </c>
      <c r="K85" s="38">
        <v>0</v>
      </c>
    </row>
    <row r="86" spans="1:11" x14ac:dyDescent="0.25">
      <c r="A86" s="35">
        <v>2025</v>
      </c>
      <c r="B86" s="36" t="s">
        <v>312</v>
      </c>
      <c r="C86" s="36" t="s">
        <v>22</v>
      </c>
      <c r="D86" s="38">
        <v>78779</v>
      </c>
      <c r="E86" s="38">
        <v>44552</v>
      </c>
      <c r="F86" s="38">
        <v>9943</v>
      </c>
      <c r="G86" s="38">
        <v>40</v>
      </c>
      <c r="H86" s="38">
        <v>0</v>
      </c>
      <c r="I86" s="38">
        <v>21352</v>
      </c>
      <c r="J86" s="38">
        <v>2</v>
      </c>
      <c r="K86" s="38">
        <v>0</v>
      </c>
    </row>
    <row r="87" spans="1:11" x14ac:dyDescent="0.25">
      <c r="A87" s="35">
        <v>2025</v>
      </c>
      <c r="B87" s="36" t="s">
        <v>312</v>
      </c>
      <c r="C87" s="36" t="s">
        <v>55</v>
      </c>
      <c r="D87" s="38">
        <v>3448</v>
      </c>
      <c r="E87" s="38">
        <v>0</v>
      </c>
      <c r="F87" s="38">
        <v>0</v>
      </c>
      <c r="G87" s="38">
        <v>0</v>
      </c>
      <c r="H87" s="38">
        <v>0</v>
      </c>
      <c r="I87" s="38">
        <v>3448</v>
      </c>
      <c r="J87" s="38">
        <v>0</v>
      </c>
      <c r="K87" s="38">
        <v>0</v>
      </c>
    </row>
    <row r="88" spans="1:11" x14ac:dyDescent="0.25">
      <c r="A88" s="35">
        <v>2025</v>
      </c>
      <c r="B88" s="36" t="s">
        <v>312</v>
      </c>
      <c r="C88" s="36" t="s">
        <v>23</v>
      </c>
      <c r="D88" s="38">
        <v>119</v>
      </c>
      <c r="E88" s="38">
        <v>102</v>
      </c>
      <c r="F88" s="38">
        <v>13</v>
      </c>
      <c r="G88" s="38">
        <v>1</v>
      </c>
      <c r="H88" s="38">
        <v>0</v>
      </c>
      <c r="I88" s="38">
        <v>1</v>
      </c>
      <c r="J88" s="38">
        <v>0</v>
      </c>
      <c r="K88" s="38">
        <v>0</v>
      </c>
    </row>
    <row r="89" spans="1:11" x14ac:dyDescent="0.25">
      <c r="A89" s="35">
        <v>2025</v>
      </c>
      <c r="B89" s="36" t="s">
        <v>312</v>
      </c>
      <c r="C89" s="36" t="s">
        <v>24</v>
      </c>
      <c r="D89" s="38">
        <v>4388</v>
      </c>
      <c r="E89" s="38">
        <v>1957</v>
      </c>
      <c r="F89" s="38">
        <v>443</v>
      </c>
      <c r="G89" s="38">
        <v>4</v>
      </c>
      <c r="H89" s="38">
        <v>687</v>
      </c>
      <c r="I89" s="38">
        <v>1136</v>
      </c>
      <c r="J89" s="38">
        <v>0</v>
      </c>
      <c r="K89" s="38">
        <v>0</v>
      </c>
    </row>
    <row r="90" spans="1:11" x14ac:dyDescent="0.25">
      <c r="A90" s="35">
        <v>2025</v>
      </c>
      <c r="B90" s="36" t="s">
        <v>312</v>
      </c>
      <c r="C90" s="36" t="s">
        <v>25</v>
      </c>
      <c r="D90" s="38">
        <v>30963</v>
      </c>
      <c r="E90" s="38">
        <v>13707</v>
      </c>
      <c r="F90" s="38">
        <v>5111</v>
      </c>
      <c r="G90" s="38">
        <v>29</v>
      </c>
      <c r="H90" s="38">
        <v>3964</v>
      </c>
      <c r="I90" s="38">
        <v>7187</v>
      </c>
      <c r="J90" s="38">
        <v>1</v>
      </c>
      <c r="K90" s="38">
        <v>0</v>
      </c>
    </row>
    <row r="91" spans="1:11" x14ac:dyDescent="0.25">
      <c r="A91" s="35">
        <v>2025</v>
      </c>
      <c r="B91" s="36" t="s">
        <v>312</v>
      </c>
      <c r="C91" s="36" t="s">
        <v>26</v>
      </c>
      <c r="D91" s="38">
        <v>72442</v>
      </c>
      <c r="E91" s="38">
        <v>40792</v>
      </c>
      <c r="F91" s="38">
        <v>11976</v>
      </c>
      <c r="G91" s="38">
        <v>50</v>
      </c>
      <c r="H91" s="38">
        <v>377</v>
      </c>
      <c r="I91" s="38">
        <v>16635</v>
      </c>
      <c r="J91" s="38">
        <v>0</v>
      </c>
      <c r="K91" s="38">
        <v>0</v>
      </c>
    </row>
    <row r="92" spans="1:11" x14ac:dyDescent="0.25">
      <c r="A92" s="35">
        <v>2025</v>
      </c>
      <c r="B92" s="36" t="s">
        <v>312</v>
      </c>
      <c r="C92" s="36" t="s">
        <v>27</v>
      </c>
      <c r="D92" s="38">
        <v>44511</v>
      </c>
      <c r="E92" s="38">
        <v>22439</v>
      </c>
      <c r="F92" s="38">
        <v>5596</v>
      </c>
      <c r="G92" s="38">
        <v>21</v>
      </c>
      <c r="H92" s="38">
        <v>2488</v>
      </c>
      <c r="I92" s="38">
        <v>13145</v>
      </c>
      <c r="J92" s="38">
        <v>1</v>
      </c>
      <c r="K92" s="38">
        <v>0</v>
      </c>
    </row>
    <row r="93" spans="1:11" x14ac:dyDescent="0.25">
      <c r="A93" s="35">
        <v>2025</v>
      </c>
      <c r="B93" s="36" t="s">
        <v>312</v>
      </c>
      <c r="C93" s="36" t="s">
        <v>28</v>
      </c>
      <c r="D93" s="38">
        <v>8551</v>
      </c>
      <c r="E93" s="38">
        <v>4311</v>
      </c>
      <c r="F93" s="38">
        <v>1341</v>
      </c>
      <c r="G93" s="38">
        <v>5</v>
      </c>
      <c r="H93" s="38">
        <v>0</v>
      </c>
      <c r="I93" s="38">
        <v>2576</v>
      </c>
      <c r="J93" s="38">
        <v>0</v>
      </c>
      <c r="K93" s="38">
        <v>0</v>
      </c>
    </row>
    <row r="94" spans="1:11" x14ac:dyDescent="0.25">
      <c r="A94" s="35">
        <v>2025</v>
      </c>
      <c r="B94" s="36" t="s">
        <v>312</v>
      </c>
      <c r="C94" s="36" t="s">
        <v>29</v>
      </c>
      <c r="D94" s="38">
        <v>5070</v>
      </c>
      <c r="E94" s="38">
        <v>2764</v>
      </c>
      <c r="F94" s="38">
        <v>441</v>
      </c>
      <c r="G94" s="38">
        <v>0</v>
      </c>
      <c r="H94" s="38">
        <v>258</v>
      </c>
      <c r="I94" s="38">
        <v>1550</v>
      </c>
      <c r="J94" s="38">
        <v>0</v>
      </c>
      <c r="K94" s="38">
        <v>0</v>
      </c>
    </row>
    <row r="95" spans="1:11" x14ac:dyDescent="0.25">
      <c r="A95" s="35">
        <v>2025</v>
      </c>
      <c r="B95" s="36" t="s">
        <v>312</v>
      </c>
      <c r="C95" s="36" t="s">
        <v>56</v>
      </c>
      <c r="D95" s="38">
        <v>196</v>
      </c>
      <c r="E95" s="38">
        <v>0</v>
      </c>
      <c r="F95" s="38">
        <v>0</v>
      </c>
      <c r="G95" s="38">
        <v>0</v>
      </c>
      <c r="H95" s="38">
        <v>0</v>
      </c>
      <c r="I95" s="38">
        <v>196</v>
      </c>
      <c r="J95" s="38">
        <v>0</v>
      </c>
      <c r="K95" s="38">
        <v>0</v>
      </c>
    </row>
    <row r="96" spans="1:11" x14ac:dyDescent="0.25">
      <c r="A96" s="35">
        <v>2025</v>
      </c>
      <c r="B96" s="36" t="s">
        <v>312</v>
      </c>
      <c r="C96" s="36" t="s">
        <v>30</v>
      </c>
      <c r="D96" s="38">
        <v>54203</v>
      </c>
      <c r="E96" s="38">
        <v>25814</v>
      </c>
      <c r="F96" s="38">
        <v>5636</v>
      </c>
      <c r="G96" s="38">
        <v>23</v>
      </c>
      <c r="H96" s="38">
        <v>7376</v>
      </c>
      <c r="I96" s="38">
        <v>14360</v>
      </c>
      <c r="J96" s="38">
        <v>1</v>
      </c>
      <c r="K96" s="38">
        <v>0</v>
      </c>
    </row>
    <row r="97" spans="1:11" x14ac:dyDescent="0.25">
      <c r="A97" s="80">
        <v>2025</v>
      </c>
      <c r="B97" s="81" t="s">
        <v>312</v>
      </c>
      <c r="C97" s="81" t="s">
        <v>31</v>
      </c>
      <c r="D97" s="82">
        <v>628</v>
      </c>
      <c r="E97" s="82">
        <v>563</v>
      </c>
      <c r="F97" s="82">
        <v>0</v>
      </c>
      <c r="G97" s="82">
        <v>65</v>
      </c>
      <c r="H97" s="82">
        <v>0</v>
      </c>
      <c r="I97" s="82">
        <v>0</v>
      </c>
      <c r="J97" s="82">
        <v>0</v>
      </c>
      <c r="K97" s="82">
        <v>0</v>
      </c>
    </row>
    <row r="98" spans="1:11" ht="21" customHeight="1" x14ac:dyDescent="0.25">
      <c r="A98" s="93" t="s">
        <v>316</v>
      </c>
      <c r="B98" s="94"/>
      <c r="C98" s="94"/>
      <c r="D98" s="95">
        <f>SUBTOTAL(109,Tabla2[Número Escritos Iniciadores Totales])</f>
        <v>1100554</v>
      </c>
      <c r="E98" s="95">
        <f>SUBTOTAL(109,Tabla2[Número Escritos Iniciadores de Asunto])</f>
        <v>565352</v>
      </c>
      <c r="F98" s="95">
        <f>SUBTOTAL(109,Tabla2[Número Escritos Iniciadores de Ejecución])</f>
        <v>144717</v>
      </c>
      <c r="G98" s="95">
        <f>SUBTOTAL(109,Tabla2[Número Recursos Queja])</f>
        <v>941</v>
      </c>
      <c r="H98" s="93">
        <f>SUBTOTAL(109,Tabla2[Número Partes Hospitalarios])</f>
        <v>67809</v>
      </c>
      <c r="I98" s="94">
        <f>SUBTOTAL(109,Tabla2[Número Atestados])</f>
        <v>292019</v>
      </c>
      <c r="J98" s="94">
        <f>SUBTOTAL(109,Tabla2[Número Recursos Revisión Sentencia Firme])</f>
        <v>13</v>
      </c>
      <c r="K98" s="95">
        <f>SUBTOTAL(109,Tabla2[Número Escritos Iniciadores Juicio Rápido])</f>
        <v>0</v>
      </c>
    </row>
  </sheetData>
  <pageMargins left="0.7" right="0.7" top="0.75" bottom="0.75" header="0.3" footer="0.3"/>
  <pageSetup paperSize="9" orientation="portrait" verticalDpi="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D586-0732-439C-AB5D-6B3273CE38A1}">
  <dimension ref="A1:H76"/>
  <sheetViews>
    <sheetView workbookViewId="0"/>
  </sheetViews>
  <sheetFormatPr baseColWidth="10" defaultColWidth="11.42578125" defaultRowHeight="15" x14ac:dyDescent="0.25"/>
  <cols>
    <col min="1" max="1" width="13.85546875" style="11" customWidth="1"/>
    <col min="2" max="2" width="18.7109375" style="11" customWidth="1"/>
    <col min="3" max="3" width="22.28515625" style="11" customWidth="1"/>
    <col min="4" max="4" width="24.140625" style="11" customWidth="1"/>
    <col min="5" max="5" width="11.42578125" style="11"/>
    <col min="6" max="6" width="24.140625" style="11" bestFit="1" customWidth="1"/>
    <col min="7" max="7" width="22.5703125" style="11" bestFit="1" customWidth="1"/>
    <col min="8" max="8" width="30.5703125" style="11" bestFit="1" customWidth="1"/>
    <col min="9" max="9" width="15.85546875" style="11" bestFit="1" customWidth="1"/>
    <col min="10" max="10" width="30.5703125" style="11" bestFit="1" customWidth="1"/>
    <col min="11" max="11" width="18.140625" style="11" bestFit="1" customWidth="1"/>
    <col min="12" max="12" width="15.85546875" style="11" bestFit="1" customWidth="1"/>
    <col min="13" max="13" width="17.5703125" style="11" bestFit="1" customWidth="1"/>
    <col min="14" max="14" width="35.5703125" style="11" bestFit="1" customWidth="1"/>
    <col min="15" max="16384" width="11.42578125" style="11"/>
  </cols>
  <sheetData>
    <row r="1" spans="1:8" ht="21" x14ac:dyDescent="0.35">
      <c r="A1" s="30" t="s">
        <v>58</v>
      </c>
      <c r="B1" s="21"/>
      <c r="C1" s="21"/>
      <c r="D1" s="21"/>
    </row>
    <row r="3" spans="1:8" ht="27" customHeight="1" x14ac:dyDescent="0.25">
      <c r="A3" s="111" t="s">
        <v>283</v>
      </c>
      <c r="B3" s="111"/>
      <c r="C3" s="111"/>
      <c r="D3" s="111"/>
    </row>
    <row r="5" spans="1:8" ht="60.95" customHeight="1" x14ac:dyDescent="0.25">
      <c r="A5" s="31" t="s">
        <v>0</v>
      </c>
      <c r="B5" s="32" t="s">
        <v>7</v>
      </c>
      <c r="C5" s="32" t="s">
        <v>34</v>
      </c>
      <c r="D5" s="32" t="s">
        <v>57</v>
      </c>
    </row>
    <row r="6" spans="1:8" hidden="1" x14ac:dyDescent="0.25">
      <c r="A6" s="25">
        <v>2025</v>
      </c>
      <c r="B6" s="23" t="s">
        <v>13</v>
      </c>
      <c r="C6" s="23" t="s">
        <v>14</v>
      </c>
      <c r="D6" s="24">
        <v>17979</v>
      </c>
      <c r="E6" s="37"/>
    </row>
    <row r="7" spans="1:8" hidden="1" x14ac:dyDescent="0.25">
      <c r="A7" s="25">
        <v>2025</v>
      </c>
      <c r="B7" s="23" t="s">
        <v>13</v>
      </c>
      <c r="C7" s="23" t="s">
        <v>15</v>
      </c>
      <c r="D7" s="24">
        <v>1</v>
      </c>
      <c r="E7" s="37"/>
      <c r="F7" s="76" t="s">
        <v>7</v>
      </c>
      <c r="G7" t="s">
        <v>296</v>
      </c>
    </row>
    <row r="8" spans="1:8" hidden="1" x14ac:dyDescent="0.25">
      <c r="A8" s="25">
        <v>2025</v>
      </c>
      <c r="B8" s="23" t="s">
        <v>13</v>
      </c>
      <c r="C8" s="23" t="s">
        <v>16</v>
      </c>
      <c r="D8" s="24">
        <v>2210</v>
      </c>
      <c r="E8" s="37"/>
    </row>
    <row r="9" spans="1:8" hidden="1" x14ac:dyDescent="0.25">
      <c r="A9" s="25">
        <v>2025</v>
      </c>
      <c r="B9" s="23" t="s">
        <v>13</v>
      </c>
      <c r="C9" s="23" t="s">
        <v>17</v>
      </c>
      <c r="D9" s="24">
        <v>863</v>
      </c>
      <c r="E9" s="37"/>
      <c r="F9" s="76" t="s">
        <v>0</v>
      </c>
      <c r="G9" s="63" t="s">
        <v>34</v>
      </c>
      <c r="H9" s="63" t="s">
        <v>305</v>
      </c>
    </row>
    <row r="10" spans="1:8" hidden="1" x14ac:dyDescent="0.25">
      <c r="A10" s="25">
        <v>2025</v>
      </c>
      <c r="B10" s="23" t="s">
        <v>13</v>
      </c>
      <c r="C10" s="23" t="s">
        <v>18</v>
      </c>
      <c r="D10" s="24">
        <v>21179</v>
      </c>
      <c r="E10" s="37"/>
      <c r="F10">
        <v>2025</v>
      </c>
      <c r="G10"/>
      <c r="H10" s="79"/>
    </row>
    <row r="11" spans="1:8" hidden="1" x14ac:dyDescent="0.25">
      <c r="A11" s="25">
        <v>2025</v>
      </c>
      <c r="B11" s="23" t="s">
        <v>13</v>
      </c>
      <c r="C11" s="23" t="s">
        <v>19</v>
      </c>
      <c r="D11" s="24">
        <v>4323</v>
      </c>
      <c r="E11" s="37"/>
      <c r="F11"/>
      <c r="G11" t="s">
        <v>14</v>
      </c>
      <c r="H11" s="61">
        <v>61172</v>
      </c>
    </row>
    <row r="12" spans="1:8" hidden="1" x14ac:dyDescent="0.25">
      <c r="A12" s="25">
        <v>2025</v>
      </c>
      <c r="B12" s="23" t="s">
        <v>13</v>
      </c>
      <c r="C12" s="23" t="s">
        <v>20</v>
      </c>
      <c r="D12" s="24">
        <v>10828</v>
      </c>
      <c r="E12" s="37"/>
      <c r="F12"/>
      <c r="G12" t="s">
        <v>15</v>
      </c>
      <c r="H12" s="61">
        <v>4</v>
      </c>
    </row>
    <row r="13" spans="1:8" hidden="1" x14ac:dyDescent="0.25">
      <c r="A13" s="25">
        <v>2025</v>
      </c>
      <c r="B13" s="23" t="s">
        <v>13</v>
      </c>
      <c r="C13" s="23" t="s">
        <v>21</v>
      </c>
      <c r="D13" s="24">
        <v>4688</v>
      </c>
      <c r="E13" s="37"/>
      <c r="F13"/>
      <c r="G13" t="s">
        <v>16</v>
      </c>
      <c r="H13" s="61">
        <v>6146</v>
      </c>
    </row>
    <row r="14" spans="1:8" hidden="1" x14ac:dyDescent="0.25">
      <c r="A14" s="25">
        <v>2025</v>
      </c>
      <c r="B14" s="23" t="s">
        <v>13</v>
      </c>
      <c r="C14" s="23" t="s">
        <v>22</v>
      </c>
      <c r="D14" s="24">
        <v>5630</v>
      </c>
      <c r="E14" s="37"/>
      <c r="F14"/>
      <c r="G14" t="s">
        <v>17</v>
      </c>
      <c r="H14" s="61">
        <v>2221</v>
      </c>
    </row>
    <row r="15" spans="1:8" hidden="1" x14ac:dyDescent="0.25">
      <c r="A15" s="25">
        <v>2025</v>
      </c>
      <c r="B15" s="23" t="s">
        <v>13</v>
      </c>
      <c r="C15" s="23" t="s">
        <v>23</v>
      </c>
      <c r="D15" s="24">
        <v>3</v>
      </c>
      <c r="E15" s="37"/>
      <c r="F15"/>
      <c r="G15" t="s">
        <v>18</v>
      </c>
      <c r="H15" s="61">
        <v>77031</v>
      </c>
    </row>
    <row r="16" spans="1:8" hidden="1" x14ac:dyDescent="0.25">
      <c r="A16" s="25">
        <v>2025</v>
      </c>
      <c r="B16" s="23" t="s">
        <v>13</v>
      </c>
      <c r="C16" s="23" t="s">
        <v>24</v>
      </c>
      <c r="D16" s="24">
        <v>144</v>
      </c>
      <c r="E16" s="37"/>
      <c r="F16"/>
      <c r="G16" t="s">
        <v>19</v>
      </c>
      <c r="H16" s="61">
        <v>14156</v>
      </c>
    </row>
    <row r="17" spans="1:8" hidden="1" x14ac:dyDescent="0.25">
      <c r="A17" s="25">
        <v>2025</v>
      </c>
      <c r="B17" s="23" t="s">
        <v>13</v>
      </c>
      <c r="C17" s="23" t="s">
        <v>25</v>
      </c>
      <c r="D17" s="24">
        <v>1534</v>
      </c>
      <c r="E17" s="37"/>
      <c r="F17"/>
      <c r="G17" t="s">
        <v>20</v>
      </c>
      <c r="H17" s="61">
        <v>36468</v>
      </c>
    </row>
    <row r="18" spans="1:8" hidden="1" x14ac:dyDescent="0.25">
      <c r="A18" s="25">
        <v>2025</v>
      </c>
      <c r="B18" s="23" t="s">
        <v>13</v>
      </c>
      <c r="C18" s="23" t="s">
        <v>26</v>
      </c>
      <c r="D18" s="24">
        <v>6479</v>
      </c>
      <c r="E18" s="37"/>
      <c r="F18"/>
      <c r="G18" t="s">
        <v>21</v>
      </c>
      <c r="H18" s="61">
        <v>15099</v>
      </c>
    </row>
    <row r="19" spans="1:8" hidden="1" x14ac:dyDescent="0.25">
      <c r="A19" s="25">
        <v>2025</v>
      </c>
      <c r="B19" s="23" t="s">
        <v>13</v>
      </c>
      <c r="C19" s="23" t="s">
        <v>27</v>
      </c>
      <c r="D19" s="24">
        <v>2011</v>
      </c>
      <c r="E19" s="37"/>
      <c r="F19"/>
      <c r="G19" t="s">
        <v>22</v>
      </c>
      <c r="H19" s="61">
        <v>18465</v>
      </c>
    </row>
    <row r="20" spans="1:8" hidden="1" x14ac:dyDescent="0.25">
      <c r="A20" s="25">
        <v>2025</v>
      </c>
      <c r="B20" s="23" t="s">
        <v>13</v>
      </c>
      <c r="C20" s="23" t="s">
        <v>28</v>
      </c>
      <c r="D20" s="24">
        <v>587</v>
      </c>
      <c r="E20" s="37"/>
      <c r="F20"/>
      <c r="G20" t="s">
        <v>23</v>
      </c>
      <c r="H20" s="61">
        <v>8</v>
      </c>
    </row>
    <row r="21" spans="1:8" hidden="1" x14ac:dyDescent="0.25">
      <c r="A21" s="25">
        <v>2025</v>
      </c>
      <c r="B21" s="23" t="s">
        <v>13</v>
      </c>
      <c r="C21" s="23" t="s">
        <v>29</v>
      </c>
      <c r="D21" s="24">
        <v>96</v>
      </c>
      <c r="E21" s="37"/>
      <c r="F21"/>
      <c r="G21" t="s">
        <v>24</v>
      </c>
      <c r="H21" s="61">
        <v>383</v>
      </c>
    </row>
    <row r="22" spans="1:8" hidden="1" x14ac:dyDescent="0.25">
      <c r="A22" s="25">
        <v>2025</v>
      </c>
      <c r="B22" s="23" t="s">
        <v>13</v>
      </c>
      <c r="C22" s="23" t="s">
        <v>30</v>
      </c>
      <c r="D22" s="24">
        <v>3036</v>
      </c>
      <c r="E22" s="37"/>
      <c r="F22"/>
      <c r="G22" t="s">
        <v>25</v>
      </c>
      <c r="H22" s="61">
        <v>4892</v>
      </c>
    </row>
    <row r="23" spans="1:8" hidden="1" x14ac:dyDescent="0.25">
      <c r="A23" s="25">
        <v>2025</v>
      </c>
      <c r="B23" s="23" t="s">
        <v>13</v>
      </c>
      <c r="C23" s="23" t="s">
        <v>31</v>
      </c>
      <c r="D23" s="24">
        <v>8740</v>
      </c>
      <c r="E23" s="37"/>
      <c r="F23"/>
      <c r="G23" t="s">
        <v>26</v>
      </c>
      <c r="H23" s="61">
        <v>20417</v>
      </c>
    </row>
    <row r="24" spans="1:8" hidden="1" x14ac:dyDescent="0.25">
      <c r="A24" s="25">
        <v>2025</v>
      </c>
      <c r="B24" s="23" t="s">
        <v>253</v>
      </c>
      <c r="C24" s="23" t="s">
        <v>14</v>
      </c>
      <c r="D24" s="24">
        <v>17743</v>
      </c>
      <c r="E24" s="37"/>
      <c r="F24"/>
      <c r="G24" t="s">
        <v>27</v>
      </c>
      <c r="H24" s="61">
        <v>6664</v>
      </c>
    </row>
    <row r="25" spans="1:8" hidden="1" x14ac:dyDescent="0.25">
      <c r="A25" s="25">
        <v>2025</v>
      </c>
      <c r="B25" s="23" t="s">
        <v>253</v>
      </c>
      <c r="C25" s="23" t="s">
        <v>15</v>
      </c>
      <c r="D25" s="24">
        <v>2</v>
      </c>
      <c r="E25" s="37"/>
      <c r="F25"/>
      <c r="G25" t="s">
        <v>28</v>
      </c>
      <c r="H25" s="61">
        <v>1858</v>
      </c>
    </row>
    <row r="26" spans="1:8" hidden="1" x14ac:dyDescent="0.25">
      <c r="A26" s="25">
        <v>2025</v>
      </c>
      <c r="B26" s="23" t="s">
        <v>253</v>
      </c>
      <c r="C26" s="23" t="s">
        <v>16</v>
      </c>
      <c r="D26" s="24">
        <v>1700</v>
      </c>
      <c r="E26" s="37"/>
      <c r="F26"/>
      <c r="G26" t="s">
        <v>29</v>
      </c>
      <c r="H26" s="61">
        <v>410</v>
      </c>
    </row>
    <row r="27" spans="1:8" hidden="1" x14ac:dyDescent="0.25">
      <c r="A27" s="25">
        <v>2025</v>
      </c>
      <c r="B27" s="23" t="s">
        <v>253</v>
      </c>
      <c r="C27" s="23" t="s">
        <v>17</v>
      </c>
      <c r="D27" s="24">
        <v>706</v>
      </c>
      <c r="E27" s="37"/>
      <c r="F27"/>
      <c r="G27" t="s">
        <v>30</v>
      </c>
      <c r="H27" s="61">
        <v>9921</v>
      </c>
    </row>
    <row r="28" spans="1:8" hidden="1" x14ac:dyDescent="0.25">
      <c r="A28" s="25">
        <v>2025</v>
      </c>
      <c r="B28" s="23" t="s">
        <v>253</v>
      </c>
      <c r="C28" s="23" t="s">
        <v>18</v>
      </c>
      <c r="D28" s="24">
        <v>18997</v>
      </c>
      <c r="E28" s="37"/>
      <c r="F28" s="63"/>
      <c r="G28" t="s">
        <v>31</v>
      </c>
      <c r="H28" s="61">
        <v>29239</v>
      </c>
    </row>
    <row r="29" spans="1:8" hidden="1" x14ac:dyDescent="0.25">
      <c r="A29" s="25">
        <v>2025</v>
      </c>
      <c r="B29" s="23" t="s">
        <v>253</v>
      </c>
      <c r="C29" s="23" t="s">
        <v>19</v>
      </c>
      <c r="D29" s="24">
        <v>4017</v>
      </c>
      <c r="E29" s="37"/>
      <c r="F29" t="s">
        <v>294</v>
      </c>
      <c r="G29"/>
      <c r="H29" s="61">
        <v>304554</v>
      </c>
    </row>
    <row r="30" spans="1:8" hidden="1" x14ac:dyDescent="0.25">
      <c r="A30" s="25">
        <v>2025</v>
      </c>
      <c r="B30" s="23" t="s">
        <v>253</v>
      </c>
      <c r="C30" s="23" t="s">
        <v>20</v>
      </c>
      <c r="D30" s="24">
        <v>10261</v>
      </c>
      <c r="E30" s="37"/>
      <c r="F30"/>
      <c r="G30"/>
      <c r="H30"/>
    </row>
    <row r="31" spans="1:8" hidden="1" x14ac:dyDescent="0.25">
      <c r="A31" s="25">
        <v>2025</v>
      </c>
      <c r="B31" s="23" t="s">
        <v>253</v>
      </c>
      <c r="C31" s="23" t="s">
        <v>21</v>
      </c>
      <c r="D31" s="24">
        <v>4355</v>
      </c>
      <c r="E31" s="37"/>
    </row>
    <row r="32" spans="1:8" hidden="1" x14ac:dyDescent="0.25">
      <c r="A32" s="25">
        <v>2025</v>
      </c>
      <c r="B32" s="23" t="s">
        <v>253</v>
      </c>
      <c r="C32" s="23" t="s">
        <v>22</v>
      </c>
      <c r="D32" s="24">
        <v>5848</v>
      </c>
      <c r="E32" s="37"/>
    </row>
    <row r="33" spans="1:5" hidden="1" x14ac:dyDescent="0.25">
      <c r="A33" s="25">
        <v>2025</v>
      </c>
      <c r="B33" s="23" t="s">
        <v>253</v>
      </c>
      <c r="C33" s="23" t="s">
        <v>24</v>
      </c>
      <c r="D33" s="24">
        <v>99</v>
      </c>
      <c r="E33" s="37"/>
    </row>
    <row r="34" spans="1:5" hidden="1" x14ac:dyDescent="0.25">
      <c r="A34" s="25">
        <v>2025</v>
      </c>
      <c r="B34" s="23" t="s">
        <v>253</v>
      </c>
      <c r="C34" s="23" t="s">
        <v>25</v>
      </c>
      <c r="D34" s="24">
        <v>1403</v>
      </c>
      <c r="E34" s="37"/>
    </row>
    <row r="35" spans="1:5" hidden="1" x14ac:dyDescent="0.25">
      <c r="A35" s="25">
        <v>2025</v>
      </c>
      <c r="B35" s="23" t="s">
        <v>253</v>
      </c>
      <c r="C35" s="23" t="s">
        <v>26</v>
      </c>
      <c r="D35" s="24">
        <v>6084</v>
      </c>
      <c r="E35" s="37"/>
    </row>
    <row r="36" spans="1:5" hidden="1" x14ac:dyDescent="0.25">
      <c r="A36" s="25">
        <v>2025</v>
      </c>
      <c r="B36" s="23" t="s">
        <v>253</v>
      </c>
      <c r="C36" s="23" t="s">
        <v>27</v>
      </c>
      <c r="D36" s="24">
        <v>1890</v>
      </c>
      <c r="E36" s="37"/>
    </row>
    <row r="37" spans="1:5" hidden="1" x14ac:dyDescent="0.25">
      <c r="A37" s="25">
        <v>2025</v>
      </c>
      <c r="B37" s="23" t="s">
        <v>253</v>
      </c>
      <c r="C37" s="23" t="s">
        <v>28</v>
      </c>
      <c r="D37" s="24">
        <v>509</v>
      </c>
      <c r="E37" s="37"/>
    </row>
    <row r="38" spans="1:5" hidden="1" x14ac:dyDescent="0.25">
      <c r="A38" s="25">
        <v>2025</v>
      </c>
      <c r="B38" s="23" t="s">
        <v>253</v>
      </c>
      <c r="C38" s="23" t="s">
        <v>29</v>
      </c>
      <c r="D38" s="24">
        <v>101</v>
      </c>
      <c r="E38" s="37"/>
    </row>
    <row r="39" spans="1:5" hidden="1" x14ac:dyDescent="0.25">
      <c r="A39" s="25">
        <v>2025</v>
      </c>
      <c r="B39" s="23" t="s">
        <v>253</v>
      </c>
      <c r="C39" s="23" t="s">
        <v>30</v>
      </c>
      <c r="D39" s="24">
        <v>2496</v>
      </c>
      <c r="E39" s="37"/>
    </row>
    <row r="40" spans="1:5" hidden="1" x14ac:dyDescent="0.25">
      <c r="A40" s="25">
        <v>2025</v>
      </c>
      <c r="B40" s="23" t="s">
        <v>253</v>
      </c>
      <c r="C40" s="23" t="s">
        <v>31</v>
      </c>
      <c r="D40" s="24">
        <v>10122</v>
      </c>
      <c r="E40" s="37"/>
    </row>
    <row r="41" spans="1:5" hidden="1" x14ac:dyDescent="0.25">
      <c r="A41" s="25">
        <v>2025</v>
      </c>
      <c r="B41" s="23" t="s">
        <v>266</v>
      </c>
      <c r="C41" s="23" t="s">
        <v>14</v>
      </c>
      <c r="D41" s="24">
        <v>11264</v>
      </c>
      <c r="E41" s="37"/>
    </row>
    <row r="42" spans="1:5" hidden="1" x14ac:dyDescent="0.25">
      <c r="A42" s="25">
        <v>2025</v>
      </c>
      <c r="B42" s="23" t="s">
        <v>266</v>
      </c>
      <c r="C42" s="23" t="s">
        <v>15</v>
      </c>
      <c r="D42" s="24">
        <v>1</v>
      </c>
      <c r="E42" s="37"/>
    </row>
    <row r="43" spans="1:5" hidden="1" x14ac:dyDescent="0.25">
      <c r="A43" s="25">
        <v>2025</v>
      </c>
      <c r="B43" s="23" t="s">
        <v>266</v>
      </c>
      <c r="C43" s="23" t="s">
        <v>16</v>
      </c>
      <c r="D43" s="24">
        <v>970</v>
      </c>
      <c r="E43" s="37"/>
    </row>
    <row r="44" spans="1:5" hidden="1" x14ac:dyDescent="0.25">
      <c r="A44" s="25">
        <v>2025</v>
      </c>
      <c r="B44" s="23" t="s">
        <v>266</v>
      </c>
      <c r="C44" s="23" t="s">
        <v>17</v>
      </c>
      <c r="D44" s="24">
        <v>459</v>
      </c>
      <c r="E44" s="37"/>
    </row>
    <row r="45" spans="1:5" hidden="1" x14ac:dyDescent="0.25">
      <c r="A45" s="25">
        <v>2025</v>
      </c>
      <c r="B45" s="23" t="s">
        <v>266</v>
      </c>
      <c r="C45" s="23" t="s">
        <v>18</v>
      </c>
      <c r="D45" s="24">
        <v>12261</v>
      </c>
      <c r="E45" s="37"/>
    </row>
    <row r="46" spans="1:5" hidden="1" x14ac:dyDescent="0.25">
      <c r="A46" s="25">
        <v>2025</v>
      </c>
      <c r="B46" s="23" t="s">
        <v>266</v>
      </c>
      <c r="C46" s="23" t="s">
        <v>19</v>
      </c>
      <c r="D46" s="24">
        <v>2585</v>
      </c>
      <c r="E46" s="37"/>
    </row>
    <row r="47" spans="1:5" hidden="1" x14ac:dyDescent="0.25">
      <c r="A47" s="25">
        <v>2025</v>
      </c>
      <c r="B47" s="23" t="s">
        <v>266</v>
      </c>
      <c r="C47" s="23" t="s">
        <v>20</v>
      </c>
      <c r="D47" s="24">
        <v>7211</v>
      </c>
      <c r="E47" s="37"/>
    </row>
    <row r="48" spans="1:5" hidden="1" x14ac:dyDescent="0.25">
      <c r="A48" s="25">
        <v>2025</v>
      </c>
      <c r="B48" s="23" t="s">
        <v>266</v>
      </c>
      <c r="C48" s="23" t="s">
        <v>21</v>
      </c>
      <c r="D48" s="24">
        <v>2645</v>
      </c>
      <c r="E48" s="37"/>
    </row>
    <row r="49" spans="1:5" hidden="1" x14ac:dyDescent="0.25">
      <c r="A49" s="25">
        <v>2025</v>
      </c>
      <c r="B49" s="23" t="s">
        <v>266</v>
      </c>
      <c r="C49" s="23" t="s">
        <v>22</v>
      </c>
      <c r="D49" s="24">
        <v>3418</v>
      </c>
      <c r="E49" s="37"/>
    </row>
    <row r="50" spans="1:5" hidden="1" x14ac:dyDescent="0.25">
      <c r="A50" s="25">
        <v>2025</v>
      </c>
      <c r="B50" s="23" t="s">
        <v>266</v>
      </c>
      <c r="C50" s="23" t="s">
        <v>23</v>
      </c>
      <c r="D50" s="24">
        <v>1</v>
      </c>
      <c r="E50" s="37"/>
    </row>
    <row r="51" spans="1:5" hidden="1" x14ac:dyDescent="0.25">
      <c r="A51" s="25">
        <v>2025</v>
      </c>
      <c r="B51" s="23" t="s">
        <v>266</v>
      </c>
      <c r="C51" s="23" t="s">
        <v>24</v>
      </c>
      <c r="D51" s="24">
        <v>65</v>
      </c>
      <c r="E51" s="37"/>
    </row>
    <row r="52" spans="1:5" hidden="1" x14ac:dyDescent="0.25">
      <c r="A52" s="25">
        <v>2025</v>
      </c>
      <c r="B52" s="23" t="s">
        <v>266</v>
      </c>
      <c r="C52" s="23" t="s">
        <v>25</v>
      </c>
      <c r="D52" s="24">
        <v>907</v>
      </c>
      <c r="E52" s="37"/>
    </row>
    <row r="53" spans="1:5" hidden="1" x14ac:dyDescent="0.25">
      <c r="A53" s="25">
        <v>2025</v>
      </c>
      <c r="B53" s="23" t="s">
        <v>266</v>
      </c>
      <c r="C53" s="23" t="s">
        <v>26</v>
      </c>
      <c r="D53" s="24">
        <v>3285</v>
      </c>
      <c r="E53" s="37"/>
    </row>
    <row r="54" spans="1:5" hidden="1" x14ac:dyDescent="0.25">
      <c r="A54" s="25">
        <v>2025</v>
      </c>
      <c r="B54" s="23" t="s">
        <v>266</v>
      </c>
      <c r="C54" s="23" t="s">
        <v>27</v>
      </c>
      <c r="D54" s="24">
        <v>1314</v>
      </c>
      <c r="E54" s="37"/>
    </row>
    <row r="55" spans="1:5" hidden="1" x14ac:dyDescent="0.25">
      <c r="A55" s="25">
        <v>2025</v>
      </c>
      <c r="B55" s="23" t="s">
        <v>266</v>
      </c>
      <c r="C55" s="23" t="s">
        <v>28</v>
      </c>
      <c r="D55" s="24">
        <v>389</v>
      </c>
      <c r="E55" s="37"/>
    </row>
    <row r="56" spans="1:5" hidden="1" x14ac:dyDescent="0.25">
      <c r="A56" s="25">
        <v>2025</v>
      </c>
      <c r="B56" s="23" t="s">
        <v>266</v>
      </c>
      <c r="C56" s="23" t="s">
        <v>29</v>
      </c>
      <c r="D56" s="24">
        <v>99</v>
      </c>
      <c r="E56" s="37"/>
    </row>
    <row r="57" spans="1:5" hidden="1" x14ac:dyDescent="0.25">
      <c r="A57" s="25">
        <v>2025</v>
      </c>
      <c r="B57" s="23" t="s">
        <v>266</v>
      </c>
      <c r="C57" s="23" t="s">
        <v>30</v>
      </c>
      <c r="D57" s="24">
        <v>2006</v>
      </c>
      <c r="E57" s="37"/>
    </row>
    <row r="58" spans="1:5" hidden="1" x14ac:dyDescent="0.25">
      <c r="A58" s="25">
        <v>2025</v>
      </c>
      <c r="B58" s="23" t="s">
        <v>266</v>
      </c>
      <c r="C58" s="23" t="s">
        <v>31</v>
      </c>
      <c r="D58" s="24">
        <v>7570</v>
      </c>
      <c r="E58" s="37"/>
    </row>
    <row r="59" spans="1:5" x14ac:dyDescent="0.25">
      <c r="A59" s="25">
        <v>2025</v>
      </c>
      <c r="B59" s="23" t="s">
        <v>312</v>
      </c>
      <c r="C59" s="23" t="s">
        <v>14</v>
      </c>
      <c r="D59" s="24">
        <v>14186</v>
      </c>
      <c r="E59" s="34"/>
    </row>
    <row r="60" spans="1:5" x14ac:dyDescent="0.25">
      <c r="A60" s="25">
        <v>2025</v>
      </c>
      <c r="B60" s="23" t="s">
        <v>312</v>
      </c>
      <c r="C60" s="23" t="s">
        <v>16</v>
      </c>
      <c r="D60" s="24">
        <v>1266</v>
      </c>
    </row>
    <row r="61" spans="1:5" x14ac:dyDescent="0.25">
      <c r="A61" s="25">
        <v>2025</v>
      </c>
      <c r="B61" s="23" t="s">
        <v>312</v>
      </c>
      <c r="C61" s="23" t="s">
        <v>17</v>
      </c>
      <c r="D61" s="24">
        <v>193</v>
      </c>
    </row>
    <row r="62" spans="1:5" x14ac:dyDescent="0.25">
      <c r="A62" s="25">
        <v>2025</v>
      </c>
      <c r="B62" s="23" t="s">
        <v>312</v>
      </c>
      <c r="C62" s="23" t="s">
        <v>18</v>
      </c>
      <c r="D62" s="24">
        <v>24594</v>
      </c>
    </row>
    <row r="63" spans="1:5" x14ac:dyDescent="0.25">
      <c r="A63" s="25">
        <v>2025</v>
      </c>
      <c r="B63" s="23" t="s">
        <v>312</v>
      </c>
      <c r="C63" s="23" t="s">
        <v>19</v>
      </c>
      <c r="D63" s="24">
        <v>3231</v>
      </c>
    </row>
    <row r="64" spans="1:5" x14ac:dyDescent="0.25">
      <c r="A64" s="25">
        <v>2025</v>
      </c>
      <c r="B64" s="23" t="s">
        <v>312</v>
      </c>
      <c r="C64" s="23" t="s">
        <v>20</v>
      </c>
      <c r="D64" s="24">
        <v>8168</v>
      </c>
    </row>
    <row r="65" spans="1:4" x14ac:dyDescent="0.25">
      <c r="A65" s="25">
        <v>2025</v>
      </c>
      <c r="B65" s="23" t="s">
        <v>312</v>
      </c>
      <c r="C65" s="23" t="s">
        <v>21</v>
      </c>
      <c r="D65" s="24">
        <v>3411</v>
      </c>
    </row>
    <row r="66" spans="1:4" x14ac:dyDescent="0.25">
      <c r="A66" s="25">
        <v>2025</v>
      </c>
      <c r="B66" s="23" t="s">
        <v>312</v>
      </c>
      <c r="C66" s="23" t="s">
        <v>22</v>
      </c>
      <c r="D66" s="24">
        <v>3569</v>
      </c>
    </row>
    <row r="67" spans="1:4" x14ac:dyDescent="0.25">
      <c r="A67" s="25">
        <v>2025</v>
      </c>
      <c r="B67" s="23" t="s">
        <v>312</v>
      </c>
      <c r="C67" s="23" t="s">
        <v>23</v>
      </c>
      <c r="D67" s="24">
        <v>4</v>
      </c>
    </row>
    <row r="68" spans="1:4" x14ac:dyDescent="0.25">
      <c r="A68" s="25">
        <v>2025</v>
      </c>
      <c r="B68" s="23" t="s">
        <v>312</v>
      </c>
      <c r="C68" s="23" t="s">
        <v>24</v>
      </c>
      <c r="D68" s="24">
        <v>75</v>
      </c>
    </row>
    <row r="69" spans="1:4" x14ac:dyDescent="0.25">
      <c r="A69" s="25">
        <v>2025</v>
      </c>
      <c r="B69" s="23" t="s">
        <v>312</v>
      </c>
      <c r="C69" s="23" t="s">
        <v>25</v>
      </c>
      <c r="D69" s="24">
        <v>1048</v>
      </c>
    </row>
    <row r="70" spans="1:4" x14ac:dyDescent="0.25">
      <c r="A70" s="25">
        <v>2025</v>
      </c>
      <c r="B70" s="23" t="s">
        <v>312</v>
      </c>
      <c r="C70" s="23" t="s">
        <v>26</v>
      </c>
      <c r="D70" s="24">
        <v>4569</v>
      </c>
    </row>
    <row r="71" spans="1:4" x14ac:dyDescent="0.25">
      <c r="A71" s="25">
        <v>2025</v>
      </c>
      <c r="B71" s="23" t="s">
        <v>312</v>
      </c>
      <c r="C71" s="23" t="s">
        <v>27</v>
      </c>
      <c r="D71" s="24">
        <v>1449</v>
      </c>
    </row>
    <row r="72" spans="1:4" x14ac:dyDescent="0.25">
      <c r="A72" s="25">
        <v>2025</v>
      </c>
      <c r="B72" s="23" t="s">
        <v>312</v>
      </c>
      <c r="C72" s="23" t="s">
        <v>28</v>
      </c>
      <c r="D72" s="24">
        <v>373</v>
      </c>
    </row>
    <row r="73" spans="1:4" x14ac:dyDescent="0.25">
      <c r="A73" s="25">
        <v>2025</v>
      </c>
      <c r="B73" s="23" t="s">
        <v>312</v>
      </c>
      <c r="C73" s="23" t="s">
        <v>29</v>
      </c>
      <c r="D73" s="24">
        <v>114</v>
      </c>
    </row>
    <row r="74" spans="1:4" x14ac:dyDescent="0.25">
      <c r="A74" s="25">
        <v>2025</v>
      </c>
      <c r="B74" s="23" t="s">
        <v>312</v>
      </c>
      <c r="C74" s="23" t="s">
        <v>30</v>
      </c>
      <c r="D74" s="24">
        <v>2383</v>
      </c>
    </row>
    <row r="75" spans="1:4" x14ac:dyDescent="0.25">
      <c r="A75" s="85">
        <v>2025</v>
      </c>
      <c r="B75" s="74" t="s">
        <v>312</v>
      </c>
      <c r="C75" s="74" t="s">
        <v>31</v>
      </c>
      <c r="D75" s="75">
        <v>2807</v>
      </c>
    </row>
    <row r="76" spans="1:4" ht="22.5" customHeight="1" x14ac:dyDescent="0.25">
      <c r="A76" s="93" t="s">
        <v>316</v>
      </c>
      <c r="B76" s="94"/>
      <c r="C76" s="94"/>
      <c r="D76" s="95">
        <f>SUBTOTAL(109,Tabla3[Número Personaciones])</f>
        <v>71440</v>
      </c>
    </row>
  </sheetData>
  <mergeCells count="1">
    <mergeCell ref="A3:D3"/>
  </mergeCells>
  <pageMargins left="0.7" right="0.7" top="0.75" bottom="0.75" header="0.3" footer="0.3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7286-4318-4FBE-B8DE-6FBA0F2341F1}">
  <dimension ref="A1:H66"/>
  <sheetViews>
    <sheetView workbookViewId="0"/>
  </sheetViews>
  <sheetFormatPr baseColWidth="10" defaultColWidth="11.42578125" defaultRowHeight="15" x14ac:dyDescent="0.25"/>
  <cols>
    <col min="1" max="1" width="14.42578125" style="11" customWidth="1"/>
    <col min="2" max="2" width="19.7109375" style="11" customWidth="1"/>
    <col min="3" max="3" width="22.28515625" style="11" customWidth="1"/>
    <col min="4" max="4" width="17.28515625" style="11" customWidth="1"/>
    <col min="5" max="5" width="11.42578125" style="11"/>
    <col min="6" max="6" width="24.140625" style="11" bestFit="1" customWidth="1"/>
    <col min="7" max="7" width="22.5703125" style="11" bestFit="1" customWidth="1"/>
    <col min="8" max="8" width="23.5703125" style="11" bestFit="1" customWidth="1"/>
    <col min="9" max="9" width="19.5703125" style="11" bestFit="1" customWidth="1"/>
    <col min="10" max="10" width="23.5703125" style="11" bestFit="1" customWidth="1"/>
    <col min="11" max="11" width="18.140625" style="11" bestFit="1" customWidth="1"/>
    <col min="12" max="12" width="15.85546875" style="11" bestFit="1" customWidth="1"/>
    <col min="13" max="13" width="17.5703125" style="11" bestFit="1" customWidth="1"/>
    <col min="14" max="14" width="28.5703125" style="11" bestFit="1" customWidth="1"/>
    <col min="15" max="16384" width="11.42578125" style="11"/>
  </cols>
  <sheetData>
    <row r="1" spans="1:8" ht="21" x14ac:dyDescent="0.35">
      <c r="A1" s="30" t="s">
        <v>59</v>
      </c>
      <c r="B1" s="21"/>
      <c r="C1" s="21"/>
      <c r="D1" s="21"/>
    </row>
    <row r="3" spans="1:8" x14ac:dyDescent="0.25">
      <c r="A3" s="112" t="s">
        <v>284</v>
      </c>
      <c r="B3" s="112"/>
      <c r="C3" s="112"/>
      <c r="D3" s="112"/>
      <c r="E3" s="112"/>
    </row>
    <row r="5" spans="1:8" ht="42" customHeight="1" x14ac:dyDescent="0.25">
      <c r="A5" s="39" t="s">
        <v>0</v>
      </c>
      <c r="B5" s="39" t="s">
        <v>7</v>
      </c>
      <c r="C5" s="39" t="s">
        <v>34</v>
      </c>
      <c r="D5" s="39" t="s">
        <v>60</v>
      </c>
    </row>
    <row r="6" spans="1:8" hidden="1" x14ac:dyDescent="0.25">
      <c r="A6" s="22">
        <v>2025</v>
      </c>
      <c r="B6" s="23" t="s">
        <v>13</v>
      </c>
      <c r="C6" s="23" t="s">
        <v>16</v>
      </c>
      <c r="D6" s="24">
        <v>4477</v>
      </c>
      <c r="E6" s="14"/>
    </row>
    <row r="7" spans="1:8" hidden="1" x14ac:dyDescent="0.25">
      <c r="A7" s="22">
        <v>2025</v>
      </c>
      <c r="B7" s="23" t="s">
        <v>13</v>
      </c>
      <c r="C7" s="23" t="s">
        <v>17</v>
      </c>
      <c r="D7" s="24">
        <v>11594</v>
      </c>
      <c r="E7" s="14"/>
      <c r="F7" s="76" t="s">
        <v>7</v>
      </c>
      <c r="G7" t="s">
        <v>296</v>
      </c>
    </row>
    <row r="8" spans="1:8" hidden="1" x14ac:dyDescent="0.25">
      <c r="A8" s="22">
        <v>2025</v>
      </c>
      <c r="B8" s="23" t="s">
        <v>13</v>
      </c>
      <c r="C8" s="23" t="s">
        <v>18</v>
      </c>
      <c r="D8" s="24">
        <v>9504</v>
      </c>
      <c r="E8" s="14"/>
    </row>
    <row r="9" spans="1:8" hidden="1" x14ac:dyDescent="0.25">
      <c r="A9" s="22">
        <v>2025</v>
      </c>
      <c r="B9" s="23" t="s">
        <v>13</v>
      </c>
      <c r="C9" s="23" t="s">
        <v>19</v>
      </c>
      <c r="D9" s="24">
        <v>6111</v>
      </c>
      <c r="E9" s="14"/>
      <c r="F9" s="87" t="s">
        <v>0</v>
      </c>
      <c r="G9" s="89" t="s">
        <v>34</v>
      </c>
      <c r="H9" s="89" t="s">
        <v>306</v>
      </c>
    </row>
    <row r="10" spans="1:8" hidden="1" x14ac:dyDescent="0.25">
      <c r="A10" s="22">
        <v>2025</v>
      </c>
      <c r="B10" s="23" t="s">
        <v>13</v>
      </c>
      <c r="C10" s="23" t="s">
        <v>20</v>
      </c>
      <c r="D10" s="24">
        <v>1974</v>
      </c>
      <c r="E10" s="14"/>
      <c r="F10" s="86">
        <v>2025</v>
      </c>
      <c r="G10"/>
      <c r="H10" s="88"/>
    </row>
    <row r="11" spans="1:8" hidden="1" x14ac:dyDescent="0.25">
      <c r="A11" s="22">
        <v>2025</v>
      </c>
      <c r="B11" s="23" t="s">
        <v>13</v>
      </c>
      <c r="C11" s="23" t="s">
        <v>21</v>
      </c>
      <c r="D11" s="24">
        <v>9883</v>
      </c>
      <c r="E11" s="14"/>
      <c r="F11" s="86"/>
      <c r="G11" t="s">
        <v>16</v>
      </c>
      <c r="H11" s="61">
        <v>16906</v>
      </c>
    </row>
    <row r="12" spans="1:8" hidden="1" x14ac:dyDescent="0.25">
      <c r="A12" s="22">
        <v>2025</v>
      </c>
      <c r="B12" s="23" t="s">
        <v>13</v>
      </c>
      <c r="C12" s="23" t="s">
        <v>22</v>
      </c>
      <c r="D12" s="24">
        <v>3141</v>
      </c>
      <c r="E12" s="14"/>
      <c r="F12" s="86"/>
      <c r="G12" t="s">
        <v>17</v>
      </c>
      <c r="H12" s="61">
        <v>41552</v>
      </c>
    </row>
    <row r="13" spans="1:8" hidden="1" x14ac:dyDescent="0.25">
      <c r="A13" s="22">
        <v>2025</v>
      </c>
      <c r="B13" s="23" t="s">
        <v>13</v>
      </c>
      <c r="C13" s="23" t="s">
        <v>24</v>
      </c>
      <c r="D13" s="24">
        <v>798</v>
      </c>
      <c r="E13" s="14"/>
      <c r="F13" s="86"/>
      <c r="G13" t="s">
        <v>18</v>
      </c>
      <c r="H13" s="61">
        <v>38078</v>
      </c>
    </row>
    <row r="14" spans="1:8" hidden="1" x14ac:dyDescent="0.25">
      <c r="A14" s="22">
        <v>2025</v>
      </c>
      <c r="B14" s="23" t="s">
        <v>13</v>
      </c>
      <c r="C14" s="23" t="s">
        <v>25</v>
      </c>
      <c r="D14" s="24">
        <v>4980</v>
      </c>
      <c r="E14" s="14"/>
      <c r="F14" s="86"/>
      <c r="G14" t="s">
        <v>19</v>
      </c>
      <c r="H14" s="61">
        <v>21656</v>
      </c>
    </row>
    <row r="15" spans="1:8" hidden="1" x14ac:dyDescent="0.25">
      <c r="A15" s="22">
        <v>2025</v>
      </c>
      <c r="B15" s="23" t="s">
        <v>13</v>
      </c>
      <c r="C15" s="23" t="s">
        <v>26</v>
      </c>
      <c r="D15" s="24">
        <v>4267</v>
      </c>
      <c r="E15" s="14"/>
      <c r="F15" s="86"/>
      <c r="G15" t="s">
        <v>20</v>
      </c>
      <c r="H15" s="61">
        <v>16657</v>
      </c>
    </row>
    <row r="16" spans="1:8" hidden="1" x14ac:dyDescent="0.25">
      <c r="A16" s="22">
        <v>2025</v>
      </c>
      <c r="B16" s="23" t="s">
        <v>13</v>
      </c>
      <c r="C16" s="23" t="s">
        <v>27</v>
      </c>
      <c r="D16" s="24">
        <v>2718</v>
      </c>
      <c r="E16" s="14"/>
      <c r="F16" s="86"/>
      <c r="G16" t="s">
        <v>21</v>
      </c>
      <c r="H16" s="61">
        <v>36292</v>
      </c>
    </row>
    <row r="17" spans="1:8" hidden="1" x14ac:dyDescent="0.25">
      <c r="A17" s="22">
        <v>2025</v>
      </c>
      <c r="B17" s="23" t="s">
        <v>13</v>
      </c>
      <c r="C17" s="23" t="s">
        <v>28</v>
      </c>
      <c r="D17" s="24">
        <v>809</v>
      </c>
      <c r="E17" s="14"/>
      <c r="F17" s="86"/>
      <c r="G17" t="s">
        <v>22</v>
      </c>
      <c r="H17" s="61">
        <v>25008</v>
      </c>
    </row>
    <row r="18" spans="1:8" hidden="1" x14ac:dyDescent="0.25">
      <c r="A18" s="22">
        <v>2025</v>
      </c>
      <c r="B18" s="23" t="s">
        <v>13</v>
      </c>
      <c r="C18" s="23" t="s">
        <v>29</v>
      </c>
      <c r="D18" s="24">
        <v>1049</v>
      </c>
      <c r="E18" s="14"/>
      <c r="F18" s="86"/>
      <c r="G18" t="s">
        <v>24</v>
      </c>
      <c r="H18" s="61">
        <v>3494</v>
      </c>
    </row>
    <row r="19" spans="1:8" hidden="1" x14ac:dyDescent="0.25">
      <c r="A19" s="22">
        <v>2025</v>
      </c>
      <c r="B19" s="23" t="s">
        <v>13</v>
      </c>
      <c r="C19" s="23" t="s">
        <v>30</v>
      </c>
      <c r="D19" s="24">
        <v>8857</v>
      </c>
      <c r="E19" s="14"/>
      <c r="F19" s="86"/>
      <c r="G19" t="s">
        <v>25</v>
      </c>
      <c r="H19" s="61">
        <v>19087</v>
      </c>
    </row>
    <row r="20" spans="1:8" hidden="1" x14ac:dyDescent="0.25">
      <c r="A20" s="22">
        <v>2025</v>
      </c>
      <c r="B20" s="23" t="s">
        <v>13</v>
      </c>
      <c r="C20" s="23" t="s">
        <v>31</v>
      </c>
      <c r="D20" s="24">
        <v>388</v>
      </c>
      <c r="E20" s="14"/>
      <c r="F20" s="86"/>
      <c r="G20" t="s">
        <v>26</v>
      </c>
      <c r="H20" s="61">
        <v>19357</v>
      </c>
    </row>
    <row r="21" spans="1:8" hidden="1" x14ac:dyDescent="0.25">
      <c r="A21" s="22">
        <v>2025</v>
      </c>
      <c r="B21" s="23" t="s">
        <v>253</v>
      </c>
      <c r="C21" s="23" t="s">
        <v>16</v>
      </c>
      <c r="D21" s="24">
        <v>4506</v>
      </c>
      <c r="E21" s="14"/>
      <c r="F21" s="86"/>
      <c r="G21" t="s">
        <v>27</v>
      </c>
      <c r="H21" s="61">
        <v>9973</v>
      </c>
    </row>
    <row r="22" spans="1:8" hidden="1" x14ac:dyDescent="0.25">
      <c r="A22" s="22">
        <v>2025</v>
      </c>
      <c r="B22" s="23" t="s">
        <v>253</v>
      </c>
      <c r="C22" s="23" t="s">
        <v>17</v>
      </c>
      <c r="D22" s="24">
        <v>10666</v>
      </c>
      <c r="E22" s="14"/>
      <c r="F22" s="86"/>
      <c r="G22" t="s">
        <v>28</v>
      </c>
      <c r="H22" s="61">
        <v>2863</v>
      </c>
    </row>
    <row r="23" spans="1:8" hidden="1" x14ac:dyDescent="0.25">
      <c r="A23" s="22">
        <v>2025</v>
      </c>
      <c r="B23" s="23" t="s">
        <v>253</v>
      </c>
      <c r="C23" s="23" t="s">
        <v>18</v>
      </c>
      <c r="D23" s="24">
        <v>9885</v>
      </c>
      <c r="E23" s="14"/>
      <c r="F23" s="86"/>
      <c r="G23" t="s">
        <v>29</v>
      </c>
      <c r="H23" s="61">
        <v>3497</v>
      </c>
    </row>
    <row r="24" spans="1:8" hidden="1" x14ac:dyDescent="0.25">
      <c r="A24" s="22">
        <v>2025</v>
      </c>
      <c r="B24" s="23" t="s">
        <v>253</v>
      </c>
      <c r="C24" s="23" t="s">
        <v>19</v>
      </c>
      <c r="D24" s="24">
        <v>5264</v>
      </c>
      <c r="E24" s="14"/>
      <c r="F24" s="86"/>
      <c r="G24" t="s">
        <v>30</v>
      </c>
      <c r="H24" s="61">
        <v>31245</v>
      </c>
    </row>
    <row r="25" spans="1:8" hidden="1" x14ac:dyDescent="0.25">
      <c r="A25" s="22">
        <v>2025</v>
      </c>
      <c r="B25" s="23" t="s">
        <v>253</v>
      </c>
      <c r="C25" s="23" t="s">
        <v>20</v>
      </c>
      <c r="D25" s="24">
        <v>3443</v>
      </c>
      <c r="E25" s="14"/>
      <c r="F25" s="90"/>
      <c r="G25" t="s">
        <v>31</v>
      </c>
      <c r="H25" s="61">
        <v>1184</v>
      </c>
    </row>
    <row r="26" spans="1:8" hidden="1" x14ac:dyDescent="0.25">
      <c r="A26" s="22">
        <v>2025</v>
      </c>
      <c r="B26" s="23" t="s">
        <v>253</v>
      </c>
      <c r="C26" s="23" t="s">
        <v>21</v>
      </c>
      <c r="D26" s="24">
        <v>9556</v>
      </c>
      <c r="E26" s="14"/>
      <c r="F26" t="s">
        <v>294</v>
      </c>
      <c r="G26"/>
      <c r="H26" s="61">
        <v>286849</v>
      </c>
    </row>
    <row r="27" spans="1:8" hidden="1" x14ac:dyDescent="0.25">
      <c r="A27" s="22">
        <v>2025</v>
      </c>
      <c r="B27" s="23" t="s">
        <v>253</v>
      </c>
      <c r="C27" s="23" t="s">
        <v>22</v>
      </c>
      <c r="D27" s="24">
        <v>7057</v>
      </c>
      <c r="E27" s="14"/>
      <c r="F27"/>
      <c r="G27"/>
      <c r="H27"/>
    </row>
    <row r="28" spans="1:8" hidden="1" x14ac:dyDescent="0.25">
      <c r="A28" s="22">
        <v>2025</v>
      </c>
      <c r="B28" s="23" t="s">
        <v>253</v>
      </c>
      <c r="C28" s="23" t="s">
        <v>24</v>
      </c>
      <c r="D28" s="24">
        <v>903</v>
      </c>
      <c r="E28" s="14"/>
    </row>
    <row r="29" spans="1:8" hidden="1" x14ac:dyDescent="0.25">
      <c r="A29" s="22">
        <v>2025</v>
      </c>
      <c r="B29" s="23" t="s">
        <v>253</v>
      </c>
      <c r="C29" s="23" t="s">
        <v>25</v>
      </c>
      <c r="D29" s="24">
        <v>4585</v>
      </c>
      <c r="E29" s="14"/>
    </row>
    <row r="30" spans="1:8" hidden="1" x14ac:dyDescent="0.25">
      <c r="A30" s="22">
        <v>2025</v>
      </c>
      <c r="B30" s="23" t="s">
        <v>253</v>
      </c>
      <c r="C30" s="23" t="s">
        <v>26</v>
      </c>
      <c r="D30" s="24">
        <v>5171</v>
      </c>
      <c r="E30" s="14"/>
    </row>
    <row r="31" spans="1:8" hidden="1" x14ac:dyDescent="0.25">
      <c r="A31" s="22">
        <v>2025</v>
      </c>
      <c r="B31" s="23" t="s">
        <v>253</v>
      </c>
      <c r="C31" s="23" t="s">
        <v>27</v>
      </c>
      <c r="D31" s="24">
        <v>2714</v>
      </c>
      <c r="E31" s="14"/>
    </row>
    <row r="32" spans="1:8" hidden="1" x14ac:dyDescent="0.25">
      <c r="A32" s="22">
        <v>2025</v>
      </c>
      <c r="B32" s="23" t="s">
        <v>253</v>
      </c>
      <c r="C32" s="23" t="s">
        <v>28</v>
      </c>
      <c r="D32" s="24">
        <v>714</v>
      </c>
      <c r="E32" s="14"/>
    </row>
    <row r="33" spans="1:5" hidden="1" x14ac:dyDescent="0.25">
      <c r="A33" s="22">
        <v>2025</v>
      </c>
      <c r="B33" s="23" t="s">
        <v>253</v>
      </c>
      <c r="C33" s="23" t="s">
        <v>29</v>
      </c>
      <c r="D33" s="24">
        <v>1142</v>
      </c>
      <c r="E33" s="14"/>
    </row>
    <row r="34" spans="1:5" hidden="1" x14ac:dyDescent="0.25">
      <c r="A34" s="22">
        <v>2025</v>
      </c>
      <c r="B34" s="23" t="s">
        <v>253</v>
      </c>
      <c r="C34" s="23" t="s">
        <v>30</v>
      </c>
      <c r="D34" s="24">
        <v>7819</v>
      </c>
      <c r="E34" s="14"/>
    </row>
    <row r="35" spans="1:5" hidden="1" x14ac:dyDescent="0.25">
      <c r="A35" s="22">
        <v>2025</v>
      </c>
      <c r="B35" s="23" t="s">
        <v>253</v>
      </c>
      <c r="C35" s="23" t="s">
        <v>31</v>
      </c>
      <c r="D35" s="24">
        <v>264</v>
      </c>
      <c r="E35" s="14"/>
    </row>
    <row r="36" spans="1:5" hidden="1" x14ac:dyDescent="0.25">
      <c r="A36" s="22">
        <v>2025</v>
      </c>
      <c r="B36" s="23" t="s">
        <v>266</v>
      </c>
      <c r="C36" s="23" t="s">
        <v>16</v>
      </c>
      <c r="D36" s="24">
        <v>3253</v>
      </c>
      <c r="E36" s="14"/>
    </row>
    <row r="37" spans="1:5" hidden="1" x14ac:dyDescent="0.25">
      <c r="A37" s="22">
        <v>2025</v>
      </c>
      <c r="B37" s="23" t="s">
        <v>266</v>
      </c>
      <c r="C37" s="23" t="s">
        <v>17</v>
      </c>
      <c r="D37" s="24">
        <v>8738</v>
      </c>
      <c r="E37" s="14"/>
    </row>
    <row r="38" spans="1:5" hidden="1" x14ac:dyDescent="0.25">
      <c r="A38" s="22">
        <v>2025</v>
      </c>
      <c r="B38" s="23" t="s">
        <v>266</v>
      </c>
      <c r="C38" s="23" t="s">
        <v>18</v>
      </c>
      <c r="D38" s="24">
        <v>7581</v>
      </c>
      <c r="E38" s="14"/>
    </row>
    <row r="39" spans="1:5" hidden="1" x14ac:dyDescent="0.25">
      <c r="A39" s="22">
        <v>2025</v>
      </c>
      <c r="B39" s="23" t="s">
        <v>266</v>
      </c>
      <c r="C39" s="23" t="s">
        <v>19</v>
      </c>
      <c r="D39" s="24">
        <v>4600</v>
      </c>
      <c r="E39" s="14"/>
    </row>
    <row r="40" spans="1:5" hidden="1" x14ac:dyDescent="0.25">
      <c r="A40" s="22">
        <v>2025</v>
      </c>
      <c r="B40" s="23" t="s">
        <v>266</v>
      </c>
      <c r="C40" s="23" t="s">
        <v>20</v>
      </c>
      <c r="D40" s="24">
        <v>3773</v>
      </c>
      <c r="E40" s="14"/>
    </row>
    <row r="41" spans="1:5" hidden="1" x14ac:dyDescent="0.25">
      <c r="A41" s="22">
        <v>2025</v>
      </c>
      <c r="B41" s="23" t="s">
        <v>266</v>
      </c>
      <c r="C41" s="23" t="s">
        <v>21</v>
      </c>
      <c r="D41" s="24">
        <v>7170</v>
      </c>
      <c r="E41" s="14"/>
    </row>
    <row r="42" spans="1:5" hidden="1" x14ac:dyDescent="0.25">
      <c r="A42" s="22">
        <v>2025</v>
      </c>
      <c r="B42" s="23" t="s">
        <v>266</v>
      </c>
      <c r="C42" s="23" t="s">
        <v>22</v>
      </c>
      <c r="D42" s="24">
        <v>6589</v>
      </c>
      <c r="E42" s="14"/>
    </row>
    <row r="43" spans="1:5" hidden="1" x14ac:dyDescent="0.25">
      <c r="A43" s="22">
        <v>2025</v>
      </c>
      <c r="B43" s="23" t="s">
        <v>266</v>
      </c>
      <c r="C43" s="23" t="s">
        <v>24</v>
      </c>
      <c r="D43" s="24">
        <v>789</v>
      </c>
      <c r="E43" s="14"/>
    </row>
    <row r="44" spans="1:5" hidden="1" x14ac:dyDescent="0.25">
      <c r="A44" s="22">
        <v>2025</v>
      </c>
      <c r="B44" s="23" t="s">
        <v>266</v>
      </c>
      <c r="C44" s="23" t="s">
        <v>25</v>
      </c>
      <c r="D44" s="24">
        <v>4054</v>
      </c>
      <c r="E44" s="14"/>
    </row>
    <row r="45" spans="1:5" hidden="1" x14ac:dyDescent="0.25">
      <c r="A45" s="22">
        <v>2025</v>
      </c>
      <c r="B45" s="23" t="s">
        <v>266</v>
      </c>
      <c r="C45" s="23" t="s">
        <v>26</v>
      </c>
      <c r="D45" s="24">
        <v>4079</v>
      </c>
      <c r="E45" s="14"/>
    </row>
    <row r="46" spans="1:5" hidden="1" x14ac:dyDescent="0.25">
      <c r="A46" s="22">
        <v>2025</v>
      </c>
      <c r="B46" s="23" t="s">
        <v>266</v>
      </c>
      <c r="C46" s="23" t="s">
        <v>27</v>
      </c>
      <c r="D46" s="24">
        <v>2153</v>
      </c>
      <c r="E46" s="14"/>
    </row>
    <row r="47" spans="1:5" hidden="1" x14ac:dyDescent="0.25">
      <c r="A47" s="22">
        <v>2025</v>
      </c>
      <c r="B47" s="23" t="s">
        <v>266</v>
      </c>
      <c r="C47" s="23" t="s">
        <v>28</v>
      </c>
      <c r="D47" s="24">
        <v>488</v>
      </c>
      <c r="E47" s="14"/>
    </row>
    <row r="48" spans="1:5" hidden="1" x14ac:dyDescent="0.25">
      <c r="A48" s="22">
        <v>2025</v>
      </c>
      <c r="B48" s="23" t="s">
        <v>266</v>
      </c>
      <c r="C48" s="23" t="s">
        <v>29</v>
      </c>
      <c r="D48" s="24">
        <v>640</v>
      </c>
      <c r="E48" s="14"/>
    </row>
    <row r="49" spans="1:5" hidden="1" x14ac:dyDescent="0.25">
      <c r="A49" s="22">
        <v>2025</v>
      </c>
      <c r="B49" s="23" t="s">
        <v>266</v>
      </c>
      <c r="C49" s="23" t="s">
        <v>30</v>
      </c>
      <c r="D49" s="24">
        <v>6089</v>
      </c>
      <c r="E49" s="14"/>
    </row>
    <row r="50" spans="1:5" hidden="1" x14ac:dyDescent="0.25">
      <c r="A50" s="22">
        <v>2025</v>
      </c>
      <c r="B50" s="23" t="s">
        <v>266</v>
      </c>
      <c r="C50" s="23" t="s">
        <v>31</v>
      </c>
      <c r="D50" s="24">
        <v>287</v>
      </c>
      <c r="E50" s="14"/>
    </row>
    <row r="51" spans="1:5" x14ac:dyDescent="0.25">
      <c r="A51" s="22">
        <v>2025</v>
      </c>
      <c r="B51" s="23" t="s">
        <v>312</v>
      </c>
      <c r="C51" s="23" t="s">
        <v>16</v>
      </c>
      <c r="D51" s="24">
        <v>4670</v>
      </c>
    </row>
    <row r="52" spans="1:5" x14ac:dyDescent="0.25">
      <c r="A52" s="22">
        <v>2025</v>
      </c>
      <c r="B52" s="23" t="s">
        <v>312</v>
      </c>
      <c r="C52" s="23" t="s">
        <v>17</v>
      </c>
      <c r="D52" s="24">
        <v>10554</v>
      </c>
    </row>
    <row r="53" spans="1:5" x14ac:dyDescent="0.25">
      <c r="A53" s="22">
        <v>2025</v>
      </c>
      <c r="B53" s="23" t="s">
        <v>312</v>
      </c>
      <c r="C53" s="23" t="s">
        <v>18</v>
      </c>
      <c r="D53" s="24">
        <v>11108</v>
      </c>
    </row>
    <row r="54" spans="1:5" x14ac:dyDescent="0.25">
      <c r="A54" s="22">
        <v>2025</v>
      </c>
      <c r="B54" s="23" t="s">
        <v>312</v>
      </c>
      <c r="C54" s="23" t="s">
        <v>19</v>
      </c>
      <c r="D54" s="24">
        <v>5681</v>
      </c>
    </row>
    <row r="55" spans="1:5" x14ac:dyDescent="0.25">
      <c r="A55" s="22">
        <v>2025</v>
      </c>
      <c r="B55" s="23" t="s">
        <v>312</v>
      </c>
      <c r="C55" s="23" t="s">
        <v>20</v>
      </c>
      <c r="D55" s="24">
        <v>7467</v>
      </c>
    </row>
    <row r="56" spans="1:5" x14ac:dyDescent="0.25">
      <c r="A56" s="22">
        <v>2025</v>
      </c>
      <c r="B56" s="23" t="s">
        <v>312</v>
      </c>
      <c r="C56" s="23" t="s">
        <v>21</v>
      </c>
      <c r="D56" s="24">
        <v>9683</v>
      </c>
    </row>
    <row r="57" spans="1:5" x14ac:dyDescent="0.25">
      <c r="A57" s="22">
        <v>2025</v>
      </c>
      <c r="B57" s="23" t="s">
        <v>312</v>
      </c>
      <c r="C57" s="23" t="s">
        <v>22</v>
      </c>
      <c r="D57" s="24">
        <v>8221</v>
      </c>
    </row>
    <row r="58" spans="1:5" x14ac:dyDescent="0.25">
      <c r="A58" s="22">
        <v>2025</v>
      </c>
      <c r="B58" s="23" t="s">
        <v>312</v>
      </c>
      <c r="C58" s="23" t="s">
        <v>24</v>
      </c>
      <c r="D58" s="24">
        <v>1004</v>
      </c>
    </row>
    <row r="59" spans="1:5" x14ac:dyDescent="0.25">
      <c r="A59" s="22">
        <v>2025</v>
      </c>
      <c r="B59" s="23" t="s">
        <v>312</v>
      </c>
      <c r="C59" s="23" t="s">
        <v>25</v>
      </c>
      <c r="D59" s="24">
        <v>5468</v>
      </c>
    </row>
    <row r="60" spans="1:5" x14ac:dyDescent="0.25">
      <c r="A60" s="22">
        <v>2025</v>
      </c>
      <c r="B60" s="23" t="s">
        <v>312</v>
      </c>
      <c r="C60" s="23" t="s">
        <v>26</v>
      </c>
      <c r="D60" s="24">
        <v>5840</v>
      </c>
    </row>
    <row r="61" spans="1:5" x14ac:dyDescent="0.25">
      <c r="A61" s="22">
        <v>2025</v>
      </c>
      <c r="B61" s="23" t="s">
        <v>312</v>
      </c>
      <c r="C61" s="23" t="s">
        <v>27</v>
      </c>
      <c r="D61" s="24">
        <v>2388</v>
      </c>
    </row>
    <row r="62" spans="1:5" x14ac:dyDescent="0.25">
      <c r="A62" s="22">
        <v>2025</v>
      </c>
      <c r="B62" s="23" t="s">
        <v>312</v>
      </c>
      <c r="C62" s="23" t="s">
        <v>28</v>
      </c>
      <c r="D62" s="24">
        <v>852</v>
      </c>
    </row>
    <row r="63" spans="1:5" x14ac:dyDescent="0.25">
      <c r="A63" s="22">
        <v>2025</v>
      </c>
      <c r="B63" s="23" t="s">
        <v>312</v>
      </c>
      <c r="C63" s="23" t="s">
        <v>29</v>
      </c>
      <c r="D63" s="24">
        <v>666</v>
      </c>
    </row>
    <row r="64" spans="1:5" x14ac:dyDescent="0.25">
      <c r="A64" s="22">
        <v>2025</v>
      </c>
      <c r="B64" s="23" t="s">
        <v>312</v>
      </c>
      <c r="C64" s="23" t="s">
        <v>30</v>
      </c>
      <c r="D64" s="24">
        <v>8480</v>
      </c>
    </row>
    <row r="65" spans="1:4" x14ac:dyDescent="0.25">
      <c r="A65" s="73">
        <v>2025</v>
      </c>
      <c r="B65" s="74" t="s">
        <v>312</v>
      </c>
      <c r="C65" s="74" t="s">
        <v>31</v>
      </c>
      <c r="D65" s="75">
        <v>245</v>
      </c>
    </row>
    <row r="66" spans="1:4" ht="15.75" x14ac:dyDescent="0.25">
      <c r="A66" s="93" t="s">
        <v>316</v>
      </c>
      <c r="B66" s="94"/>
      <c r="C66" s="94"/>
      <c r="D66" s="95">
        <f>SUBTOTAL(109,Tabla4[Número Oficios])</f>
        <v>82327</v>
      </c>
    </row>
  </sheetData>
  <mergeCells count="1">
    <mergeCell ref="A3:E3"/>
  </mergeCells>
  <pageMargins left="0.7" right="0.7" top="0.75" bottom="0.75" header="0.3" footer="0.3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BB69-CEE7-4E9E-BF46-F0B6DFB8FC5B}">
  <dimension ref="A1:M83"/>
  <sheetViews>
    <sheetView workbookViewId="0"/>
  </sheetViews>
  <sheetFormatPr baseColWidth="10" defaultColWidth="11.42578125" defaultRowHeight="15" x14ac:dyDescent="0.25"/>
  <cols>
    <col min="1" max="1" width="14.42578125" style="14" customWidth="1"/>
    <col min="2" max="2" width="19.7109375" style="11" customWidth="1"/>
    <col min="3" max="3" width="28" style="11" customWidth="1"/>
    <col min="4" max="7" width="16.7109375" style="11" customWidth="1"/>
    <col min="8" max="8" width="11.42578125" style="11"/>
    <col min="9" max="9" width="26.140625" style="11" bestFit="1" customWidth="1"/>
    <col min="10" max="10" width="22.140625" style="11" bestFit="1" customWidth="1"/>
    <col min="11" max="11" width="41.28515625" style="11" bestFit="1" customWidth="1"/>
    <col min="12" max="12" width="42.7109375" style="11" bestFit="1" customWidth="1"/>
    <col min="13" max="13" width="27.85546875" style="11" bestFit="1" customWidth="1"/>
    <col min="14" max="16384" width="11.42578125" style="11"/>
  </cols>
  <sheetData>
    <row r="1" spans="1:13" s="9" customFormat="1" ht="21" x14ac:dyDescent="0.35">
      <c r="A1" s="30" t="s">
        <v>61</v>
      </c>
      <c r="B1" s="21"/>
      <c r="C1" s="21"/>
      <c r="D1" s="21"/>
      <c r="E1" s="30"/>
      <c r="F1" s="21"/>
      <c r="G1" s="21"/>
    </row>
    <row r="2" spans="1:13" ht="15.75" x14ac:dyDescent="0.25">
      <c r="A2" s="19"/>
    </row>
    <row r="3" spans="1:13" x14ac:dyDescent="0.25">
      <c r="A3" s="113" t="s">
        <v>280</v>
      </c>
      <c r="B3" s="114"/>
      <c r="C3" s="114"/>
      <c r="D3" s="114"/>
      <c r="E3" s="114"/>
      <c r="F3" s="114"/>
      <c r="G3" s="114"/>
      <c r="H3" s="114"/>
    </row>
    <row r="4" spans="1:13" x14ac:dyDescent="0.25">
      <c r="A4" s="113" t="s">
        <v>281</v>
      </c>
      <c r="B4" s="114"/>
      <c r="C4" s="114"/>
      <c r="D4" s="114"/>
      <c r="E4" s="114"/>
      <c r="F4" s="114"/>
      <c r="G4" s="114"/>
      <c r="H4" s="114"/>
    </row>
    <row r="5" spans="1:13" x14ac:dyDescent="0.25">
      <c r="A5" s="113" t="s">
        <v>282</v>
      </c>
      <c r="B5" s="114"/>
      <c r="C5" s="114"/>
      <c r="D5" s="114"/>
      <c r="E5" s="114"/>
      <c r="F5" s="114"/>
      <c r="G5" s="114"/>
      <c r="H5" s="114"/>
    </row>
    <row r="7" spans="1:13" x14ac:dyDescent="0.25">
      <c r="A7" s="20">
        <v>2025</v>
      </c>
    </row>
    <row r="8" spans="1:13" ht="52.5" customHeight="1" x14ac:dyDescent="0.25">
      <c r="A8" s="40" t="s">
        <v>62</v>
      </c>
      <c r="B8" s="41" t="s">
        <v>63</v>
      </c>
      <c r="C8" s="41" t="s">
        <v>64</v>
      </c>
      <c r="D8" s="41" t="s">
        <v>65</v>
      </c>
      <c r="E8" s="41" t="s">
        <v>66</v>
      </c>
      <c r="F8" s="41" t="s">
        <v>67</v>
      </c>
      <c r="G8" s="42" t="s">
        <v>68</v>
      </c>
    </row>
    <row r="9" spans="1:13" hidden="1" x14ac:dyDescent="0.25">
      <c r="A9" s="22">
        <v>2025</v>
      </c>
      <c r="B9" s="23" t="s">
        <v>13</v>
      </c>
      <c r="C9" s="23" t="s">
        <v>69</v>
      </c>
      <c r="D9" s="24"/>
      <c r="E9" s="24">
        <v>5054</v>
      </c>
      <c r="F9" s="24">
        <v>3086</v>
      </c>
      <c r="G9" s="24">
        <v>8140</v>
      </c>
      <c r="H9" s="14"/>
    </row>
    <row r="10" spans="1:13" hidden="1" x14ac:dyDescent="0.25">
      <c r="A10" s="22">
        <v>2025</v>
      </c>
      <c r="B10" s="23" t="s">
        <v>13</v>
      </c>
      <c r="C10" s="23" t="s">
        <v>70</v>
      </c>
      <c r="D10" s="24"/>
      <c r="E10" s="24">
        <v>1537</v>
      </c>
      <c r="F10" s="24">
        <v>1072</v>
      </c>
      <c r="G10" s="24">
        <v>2609</v>
      </c>
      <c r="H10" s="14"/>
      <c r="I10" s="76" t="s">
        <v>63</v>
      </c>
      <c r="J10" t="s">
        <v>296</v>
      </c>
    </row>
    <row r="11" spans="1:13" hidden="1" x14ac:dyDescent="0.25">
      <c r="A11" s="22">
        <v>2025</v>
      </c>
      <c r="B11" s="23" t="s">
        <v>13</v>
      </c>
      <c r="C11" s="23" t="s">
        <v>71</v>
      </c>
      <c r="D11" s="24">
        <v>619</v>
      </c>
      <c r="E11" s="24">
        <v>48</v>
      </c>
      <c r="F11" s="24">
        <v>2887</v>
      </c>
      <c r="G11" s="24">
        <v>3554</v>
      </c>
      <c r="H11" s="14"/>
    </row>
    <row r="12" spans="1:13" hidden="1" x14ac:dyDescent="0.25">
      <c r="A12" s="22">
        <v>2025</v>
      </c>
      <c r="B12" s="23" t="s">
        <v>13</v>
      </c>
      <c r="C12" s="23" t="s">
        <v>72</v>
      </c>
      <c r="D12" s="24">
        <v>1</v>
      </c>
      <c r="E12" s="24">
        <v>1382</v>
      </c>
      <c r="F12" s="24">
        <v>2075</v>
      </c>
      <c r="G12" s="24">
        <v>3458</v>
      </c>
      <c r="H12" s="14"/>
      <c r="I12" s="76" t="s">
        <v>286</v>
      </c>
      <c r="J12" s="63" t="s">
        <v>307</v>
      </c>
      <c r="K12" s="63" t="s">
        <v>308</v>
      </c>
      <c r="L12" s="63" t="s">
        <v>309</v>
      </c>
      <c r="M12" s="63" t="s">
        <v>310</v>
      </c>
    </row>
    <row r="13" spans="1:13" hidden="1" x14ac:dyDescent="0.25">
      <c r="A13" s="22">
        <v>2025</v>
      </c>
      <c r="B13" s="23" t="s">
        <v>13</v>
      </c>
      <c r="C13" s="23" t="s">
        <v>73</v>
      </c>
      <c r="D13" s="24"/>
      <c r="E13" s="24">
        <v>365</v>
      </c>
      <c r="F13" s="24">
        <v>1328</v>
      </c>
      <c r="G13" s="24">
        <v>1693</v>
      </c>
      <c r="H13" s="14"/>
      <c r="I13" s="77" t="s">
        <v>69</v>
      </c>
      <c r="J13"/>
      <c r="K13" s="61">
        <v>18169</v>
      </c>
      <c r="L13" s="61">
        <v>11305</v>
      </c>
      <c r="M13" s="61">
        <v>29474</v>
      </c>
    </row>
    <row r="14" spans="1:13" hidden="1" x14ac:dyDescent="0.25">
      <c r="A14" s="22">
        <v>2025</v>
      </c>
      <c r="B14" s="23" t="s">
        <v>13</v>
      </c>
      <c r="C14" s="23" t="s">
        <v>74</v>
      </c>
      <c r="D14" s="24"/>
      <c r="E14" s="24">
        <v>629</v>
      </c>
      <c r="F14" s="24">
        <v>9133</v>
      </c>
      <c r="G14" s="24">
        <v>9762</v>
      </c>
      <c r="H14" s="14"/>
      <c r="I14" s="77" t="s">
        <v>70</v>
      </c>
      <c r="J14"/>
      <c r="K14" s="61">
        <v>1537</v>
      </c>
      <c r="L14" s="61">
        <v>1072</v>
      </c>
      <c r="M14" s="61">
        <v>2609</v>
      </c>
    </row>
    <row r="15" spans="1:13" hidden="1" x14ac:dyDescent="0.25">
      <c r="A15" s="22">
        <v>2025</v>
      </c>
      <c r="B15" s="23" t="s">
        <v>13</v>
      </c>
      <c r="C15" s="23" t="s">
        <v>75</v>
      </c>
      <c r="D15" s="24">
        <v>4</v>
      </c>
      <c r="E15" s="24">
        <v>2175</v>
      </c>
      <c r="F15" s="24">
        <v>4973</v>
      </c>
      <c r="G15" s="24">
        <v>7152</v>
      </c>
      <c r="H15" s="14"/>
      <c r="I15" s="77" t="s">
        <v>71</v>
      </c>
      <c r="J15">
        <v>619</v>
      </c>
      <c r="K15" s="61">
        <v>48</v>
      </c>
      <c r="L15" s="61">
        <v>2887</v>
      </c>
      <c r="M15" s="61">
        <v>3554</v>
      </c>
    </row>
    <row r="16" spans="1:13" hidden="1" x14ac:dyDescent="0.25">
      <c r="A16" s="22">
        <v>2025</v>
      </c>
      <c r="B16" s="23" t="s">
        <v>13</v>
      </c>
      <c r="C16" s="23" t="s">
        <v>76</v>
      </c>
      <c r="D16" s="24"/>
      <c r="E16" s="24">
        <v>37</v>
      </c>
      <c r="F16" s="24">
        <v>316</v>
      </c>
      <c r="G16" s="24">
        <v>353</v>
      </c>
      <c r="H16" s="14"/>
      <c r="I16" s="77" t="s">
        <v>74</v>
      </c>
      <c r="J16"/>
      <c r="K16" s="61">
        <v>629</v>
      </c>
      <c r="L16" s="61">
        <v>9133</v>
      </c>
      <c r="M16" s="61">
        <v>9762</v>
      </c>
    </row>
    <row r="17" spans="1:13" hidden="1" x14ac:dyDescent="0.25">
      <c r="A17" s="22">
        <v>2025</v>
      </c>
      <c r="B17" s="23" t="s">
        <v>13</v>
      </c>
      <c r="C17" s="23" t="s">
        <v>77</v>
      </c>
      <c r="D17" s="24"/>
      <c r="E17" s="24">
        <v>775</v>
      </c>
      <c r="F17" s="24">
        <v>1455</v>
      </c>
      <c r="G17" s="24">
        <v>2230</v>
      </c>
      <c r="H17" s="14"/>
      <c r="I17" s="77" t="s">
        <v>72</v>
      </c>
      <c r="J17">
        <v>1</v>
      </c>
      <c r="K17" s="61">
        <v>1382</v>
      </c>
      <c r="L17" s="61">
        <v>2075</v>
      </c>
      <c r="M17" s="61">
        <v>3458</v>
      </c>
    </row>
    <row r="18" spans="1:13" hidden="1" x14ac:dyDescent="0.25">
      <c r="A18" s="22">
        <v>2025</v>
      </c>
      <c r="B18" s="23" t="s">
        <v>13</v>
      </c>
      <c r="C18" s="23" t="s">
        <v>78</v>
      </c>
      <c r="D18" s="24"/>
      <c r="E18" s="24"/>
      <c r="F18" s="24">
        <v>2</v>
      </c>
      <c r="G18" s="24">
        <v>2</v>
      </c>
      <c r="H18" s="14"/>
      <c r="I18" s="77" t="s">
        <v>73</v>
      </c>
      <c r="J18"/>
      <c r="K18" s="61">
        <v>365</v>
      </c>
      <c r="L18" s="61">
        <v>1328</v>
      </c>
      <c r="M18" s="61">
        <v>1693</v>
      </c>
    </row>
    <row r="19" spans="1:13" hidden="1" x14ac:dyDescent="0.25">
      <c r="A19" s="22">
        <v>2025</v>
      </c>
      <c r="B19" s="23" t="s">
        <v>13</v>
      </c>
      <c r="C19" s="23" t="s">
        <v>79</v>
      </c>
      <c r="D19" s="24"/>
      <c r="E19" s="24">
        <v>2842</v>
      </c>
      <c r="F19" s="24">
        <v>1530</v>
      </c>
      <c r="G19" s="24">
        <v>4372</v>
      </c>
      <c r="H19" s="14"/>
      <c r="I19" s="77" t="s">
        <v>75</v>
      </c>
      <c r="J19">
        <v>4</v>
      </c>
      <c r="K19" s="61">
        <v>2175</v>
      </c>
      <c r="L19" s="61">
        <v>4973</v>
      </c>
      <c r="M19" s="61">
        <v>7152</v>
      </c>
    </row>
    <row r="20" spans="1:13" hidden="1" x14ac:dyDescent="0.25">
      <c r="A20" s="22">
        <v>2025</v>
      </c>
      <c r="B20" s="23" t="s">
        <v>13</v>
      </c>
      <c r="C20" s="23" t="s">
        <v>80</v>
      </c>
      <c r="D20" s="24"/>
      <c r="E20" s="24">
        <v>438</v>
      </c>
      <c r="F20" s="24">
        <v>1615</v>
      </c>
      <c r="G20" s="24">
        <v>2053</v>
      </c>
      <c r="H20" s="14"/>
      <c r="I20" s="77" t="s">
        <v>254</v>
      </c>
      <c r="J20">
        <v>4</v>
      </c>
      <c r="K20" s="61">
        <v>4915</v>
      </c>
      <c r="L20" s="61">
        <v>12816</v>
      </c>
      <c r="M20" s="61">
        <v>17735</v>
      </c>
    </row>
    <row r="21" spans="1:13" hidden="1" x14ac:dyDescent="0.25">
      <c r="A21" s="22">
        <v>2025</v>
      </c>
      <c r="B21" s="23" t="s">
        <v>13</v>
      </c>
      <c r="C21" s="23" t="s">
        <v>81</v>
      </c>
      <c r="D21" s="24"/>
      <c r="E21" s="24">
        <v>219</v>
      </c>
      <c r="F21" s="24">
        <v>215</v>
      </c>
      <c r="G21" s="24">
        <v>434</v>
      </c>
      <c r="H21" s="14"/>
      <c r="I21" s="77" t="s">
        <v>255</v>
      </c>
      <c r="J21">
        <v>4</v>
      </c>
      <c r="K21" s="61">
        <v>3267</v>
      </c>
      <c r="L21" s="61">
        <v>5223</v>
      </c>
      <c r="M21" s="61">
        <v>8494</v>
      </c>
    </row>
    <row r="22" spans="1:13" hidden="1" x14ac:dyDescent="0.25">
      <c r="A22" s="22">
        <v>2025</v>
      </c>
      <c r="B22" s="23" t="s">
        <v>13</v>
      </c>
      <c r="C22" s="23" t="s">
        <v>82</v>
      </c>
      <c r="D22" s="24"/>
      <c r="E22" s="24">
        <v>46</v>
      </c>
      <c r="F22" s="24">
        <v>291</v>
      </c>
      <c r="G22" s="24">
        <v>337</v>
      </c>
      <c r="H22" s="14"/>
      <c r="I22" s="77" t="s">
        <v>76</v>
      </c>
      <c r="J22"/>
      <c r="K22" s="61">
        <v>37</v>
      </c>
      <c r="L22" s="61">
        <v>316</v>
      </c>
      <c r="M22" s="61">
        <v>353</v>
      </c>
    </row>
    <row r="23" spans="1:13" hidden="1" x14ac:dyDescent="0.25">
      <c r="A23" s="22">
        <v>2025</v>
      </c>
      <c r="B23" s="23" t="s">
        <v>13</v>
      </c>
      <c r="C23" s="23" t="s">
        <v>83</v>
      </c>
      <c r="D23" s="24"/>
      <c r="E23" s="24">
        <v>1425</v>
      </c>
      <c r="F23" s="24">
        <v>1866</v>
      </c>
      <c r="G23" s="24">
        <v>3291</v>
      </c>
      <c r="H23" s="14"/>
      <c r="I23" s="77" t="s">
        <v>256</v>
      </c>
      <c r="J23">
        <v>3</v>
      </c>
      <c r="K23" s="61">
        <v>103</v>
      </c>
      <c r="L23" s="61">
        <v>1020</v>
      </c>
      <c r="M23" s="61">
        <v>1126</v>
      </c>
    </row>
    <row r="24" spans="1:13" hidden="1" x14ac:dyDescent="0.25">
      <c r="A24" s="22">
        <v>2025</v>
      </c>
      <c r="B24" s="23" t="s">
        <v>13</v>
      </c>
      <c r="C24" s="23" t="s">
        <v>84</v>
      </c>
      <c r="D24" s="24">
        <v>4</v>
      </c>
      <c r="E24" s="24"/>
      <c r="F24" s="24">
        <v>159</v>
      </c>
      <c r="G24" s="24">
        <v>163</v>
      </c>
      <c r="H24" s="14"/>
      <c r="I24" s="77" t="s">
        <v>257</v>
      </c>
      <c r="J24"/>
      <c r="K24" s="61">
        <v>153</v>
      </c>
      <c r="L24" s="61">
        <v>860</v>
      </c>
      <c r="M24" s="61">
        <v>1013</v>
      </c>
    </row>
    <row r="25" spans="1:13" hidden="1" x14ac:dyDescent="0.25">
      <c r="A25" s="22">
        <v>2025</v>
      </c>
      <c r="B25" s="23" t="s">
        <v>253</v>
      </c>
      <c r="C25" s="23" t="s">
        <v>69</v>
      </c>
      <c r="D25" s="24"/>
      <c r="E25" s="24">
        <v>4685</v>
      </c>
      <c r="F25" s="24">
        <v>3063</v>
      </c>
      <c r="G25" s="24">
        <v>7748</v>
      </c>
      <c r="H25" s="14"/>
      <c r="I25" s="77" t="s">
        <v>259</v>
      </c>
      <c r="J25">
        <v>1865</v>
      </c>
      <c r="K25" s="61">
        <v>3852</v>
      </c>
      <c r="L25" s="61">
        <v>32473</v>
      </c>
      <c r="M25" s="61">
        <v>38190</v>
      </c>
    </row>
    <row r="26" spans="1:13" hidden="1" x14ac:dyDescent="0.25">
      <c r="A26" s="22">
        <v>2025</v>
      </c>
      <c r="B26" s="23" t="s">
        <v>253</v>
      </c>
      <c r="C26" s="23" t="s">
        <v>254</v>
      </c>
      <c r="D26" s="24">
        <v>2</v>
      </c>
      <c r="E26" s="24">
        <v>1830</v>
      </c>
      <c r="F26" s="24">
        <v>4639</v>
      </c>
      <c r="G26" s="24">
        <v>6471</v>
      </c>
      <c r="H26" s="14"/>
      <c r="I26" s="77" t="s">
        <v>258</v>
      </c>
      <c r="J26"/>
      <c r="K26" s="61">
        <v>2867</v>
      </c>
      <c r="L26" s="61">
        <v>7624</v>
      </c>
      <c r="M26" s="61">
        <v>10491</v>
      </c>
    </row>
    <row r="27" spans="1:13" hidden="1" x14ac:dyDescent="0.25">
      <c r="A27" s="22">
        <v>2025</v>
      </c>
      <c r="B27" s="23" t="s">
        <v>253</v>
      </c>
      <c r="C27" s="23" t="s">
        <v>255</v>
      </c>
      <c r="D27" s="24">
        <v>3</v>
      </c>
      <c r="E27" s="24">
        <v>1111</v>
      </c>
      <c r="F27" s="24">
        <v>1757</v>
      </c>
      <c r="G27" s="24">
        <v>2871</v>
      </c>
      <c r="H27" s="14"/>
      <c r="I27" s="77" t="s">
        <v>77</v>
      </c>
      <c r="J27">
        <v>1</v>
      </c>
      <c r="K27" s="61">
        <v>3134</v>
      </c>
      <c r="L27" s="61">
        <v>5939</v>
      </c>
      <c r="M27" s="61">
        <v>9074</v>
      </c>
    </row>
    <row r="28" spans="1:13" hidden="1" x14ac:dyDescent="0.25">
      <c r="A28" s="22">
        <v>2025</v>
      </c>
      <c r="B28" s="23" t="s">
        <v>253</v>
      </c>
      <c r="C28" s="23" t="s">
        <v>256</v>
      </c>
      <c r="D28" s="24"/>
      <c r="E28" s="24">
        <v>24</v>
      </c>
      <c r="F28" s="24">
        <v>398</v>
      </c>
      <c r="G28" s="24">
        <v>422</v>
      </c>
      <c r="H28" s="14"/>
      <c r="I28" s="77" t="s">
        <v>78</v>
      </c>
      <c r="J28"/>
      <c r="K28" s="61"/>
      <c r="L28" s="61">
        <v>2</v>
      </c>
      <c r="M28" s="61">
        <v>2</v>
      </c>
    </row>
    <row r="29" spans="1:13" hidden="1" x14ac:dyDescent="0.25">
      <c r="A29" s="22">
        <v>2025</v>
      </c>
      <c r="B29" s="23" t="s">
        <v>253</v>
      </c>
      <c r="C29" s="23" t="s">
        <v>257</v>
      </c>
      <c r="D29" s="24"/>
      <c r="E29" s="24">
        <v>69</v>
      </c>
      <c r="F29" s="24">
        <v>285</v>
      </c>
      <c r="G29" s="24">
        <v>354</v>
      </c>
      <c r="H29" s="14"/>
      <c r="I29" s="77" t="s">
        <v>79</v>
      </c>
      <c r="J29"/>
      <c r="K29" s="61">
        <v>10164</v>
      </c>
      <c r="L29" s="61">
        <v>6949</v>
      </c>
      <c r="M29" s="61">
        <v>17113</v>
      </c>
    </row>
    <row r="30" spans="1:13" hidden="1" x14ac:dyDescent="0.25">
      <c r="A30" s="22">
        <v>2025</v>
      </c>
      <c r="B30" s="23" t="s">
        <v>253</v>
      </c>
      <c r="C30" s="23" t="s">
        <v>258</v>
      </c>
      <c r="D30" s="24"/>
      <c r="E30" s="24">
        <v>665</v>
      </c>
      <c r="F30" s="24">
        <v>2430</v>
      </c>
      <c r="G30" s="24">
        <v>3095</v>
      </c>
      <c r="H30" s="14"/>
      <c r="I30" s="77" t="s">
        <v>80</v>
      </c>
      <c r="J30"/>
      <c r="K30" s="61">
        <v>438</v>
      </c>
      <c r="L30" s="61">
        <v>1615</v>
      </c>
      <c r="M30" s="61">
        <v>2053</v>
      </c>
    </row>
    <row r="31" spans="1:13" hidden="1" x14ac:dyDescent="0.25">
      <c r="A31" s="22">
        <v>2025</v>
      </c>
      <c r="B31" s="23" t="s">
        <v>253</v>
      </c>
      <c r="C31" s="23" t="s">
        <v>259</v>
      </c>
      <c r="D31" s="24">
        <v>450</v>
      </c>
      <c r="E31" s="24">
        <v>682</v>
      </c>
      <c r="F31" s="24">
        <v>11710</v>
      </c>
      <c r="G31" s="24">
        <v>12842</v>
      </c>
      <c r="H31" s="14"/>
      <c r="I31" s="77" t="s">
        <v>260</v>
      </c>
      <c r="J31">
        <v>1</v>
      </c>
      <c r="K31" s="61">
        <v>1269</v>
      </c>
      <c r="L31" s="61">
        <v>3838</v>
      </c>
      <c r="M31" s="61">
        <v>5108</v>
      </c>
    </row>
    <row r="32" spans="1:13" hidden="1" x14ac:dyDescent="0.25">
      <c r="A32" s="22">
        <v>2025</v>
      </c>
      <c r="B32" s="23" t="s">
        <v>253</v>
      </c>
      <c r="C32" s="23" t="s">
        <v>77</v>
      </c>
      <c r="D32" s="24"/>
      <c r="E32" s="24">
        <v>905</v>
      </c>
      <c r="F32" s="24">
        <v>1529</v>
      </c>
      <c r="G32" s="24">
        <v>2434</v>
      </c>
      <c r="H32" s="14"/>
      <c r="I32" s="77" t="s">
        <v>81</v>
      </c>
      <c r="J32"/>
      <c r="K32" s="61">
        <v>739</v>
      </c>
      <c r="L32" s="61">
        <v>640</v>
      </c>
      <c r="M32" s="61">
        <v>1379</v>
      </c>
    </row>
    <row r="33" spans="1:13" hidden="1" x14ac:dyDescent="0.25">
      <c r="A33" s="22">
        <v>2025</v>
      </c>
      <c r="B33" s="23" t="s">
        <v>253</v>
      </c>
      <c r="C33" s="23" t="s">
        <v>79</v>
      </c>
      <c r="D33" s="24"/>
      <c r="E33" s="24">
        <v>2659</v>
      </c>
      <c r="F33" s="24">
        <v>1569</v>
      </c>
      <c r="G33" s="24">
        <v>4228</v>
      </c>
      <c r="H33" s="14"/>
      <c r="I33" s="77" t="s">
        <v>82</v>
      </c>
      <c r="J33"/>
      <c r="K33" s="61">
        <v>46</v>
      </c>
      <c r="L33" s="61">
        <v>291</v>
      </c>
      <c r="M33" s="61">
        <v>337</v>
      </c>
    </row>
    <row r="34" spans="1:13" hidden="1" x14ac:dyDescent="0.25">
      <c r="A34" s="22">
        <v>2025</v>
      </c>
      <c r="B34" s="23" t="s">
        <v>253</v>
      </c>
      <c r="C34" s="23" t="s">
        <v>260</v>
      </c>
      <c r="D34" s="24"/>
      <c r="E34" s="24">
        <v>457</v>
      </c>
      <c r="F34" s="24">
        <v>1503</v>
      </c>
      <c r="G34" s="24">
        <v>1960</v>
      </c>
      <c r="H34" s="14"/>
      <c r="I34" s="77" t="s">
        <v>261</v>
      </c>
      <c r="J34"/>
      <c r="K34" s="61">
        <v>3780</v>
      </c>
      <c r="L34" s="61">
        <v>2915</v>
      </c>
      <c r="M34" s="61">
        <v>6695</v>
      </c>
    </row>
    <row r="35" spans="1:13" hidden="1" x14ac:dyDescent="0.25">
      <c r="A35" s="22">
        <v>2025</v>
      </c>
      <c r="B35" s="23" t="s">
        <v>253</v>
      </c>
      <c r="C35" s="23" t="s">
        <v>81</v>
      </c>
      <c r="D35" s="24"/>
      <c r="E35" s="24">
        <v>159</v>
      </c>
      <c r="F35" s="24">
        <v>111</v>
      </c>
      <c r="G35" s="24">
        <v>270</v>
      </c>
      <c r="H35" s="14"/>
      <c r="I35" s="77" t="s">
        <v>83</v>
      </c>
      <c r="J35"/>
      <c r="K35" s="61">
        <v>1425</v>
      </c>
      <c r="L35" s="61">
        <v>1866</v>
      </c>
      <c r="M35" s="61">
        <v>3291</v>
      </c>
    </row>
    <row r="36" spans="1:13" hidden="1" x14ac:dyDescent="0.25">
      <c r="A36" s="22">
        <v>2025</v>
      </c>
      <c r="B36" s="23" t="s">
        <v>253</v>
      </c>
      <c r="C36" s="23" t="s">
        <v>261</v>
      </c>
      <c r="D36" s="24"/>
      <c r="E36" s="24">
        <v>1327</v>
      </c>
      <c r="F36" s="24">
        <v>1100</v>
      </c>
      <c r="G36" s="24">
        <v>2427</v>
      </c>
      <c r="H36" s="14"/>
      <c r="I36" s="77" t="s">
        <v>262</v>
      </c>
      <c r="J36"/>
      <c r="K36" s="61">
        <v>2713</v>
      </c>
      <c r="L36" s="61">
        <v>4631</v>
      </c>
      <c r="M36" s="61">
        <v>7344</v>
      </c>
    </row>
    <row r="37" spans="1:13" hidden="1" x14ac:dyDescent="0.25">
      <c r="A37" s="22">
        <v>2025</v>
      </c>
      <c r="B37" s="23" t="s">
        <v>253</v>
      </c>
      <c r="C37" s="23" t="s">
        <v>262</v>
      </c>
      <c r="D37" s="24"/>
      <c r="E37" s="24">
        <v>1051</v>
      </c>
      <c r="F37" s="24">
        <v>1607</v>
      </c>
      <c r="G37" s="24">
        <v>2658</v>
      </c>
      <c r="H37" s="14"/>
      <c r="I37" s="77" t="s">
        <v>84</v>
      </c>
      <c r="J37">
        <v>4</v>
      </c>
      <c r="K37" s="61"/>
      <c r="L37" s="61">
        <v>159</v>
      </c>
      <c r="M37" s="61">
        <v>163</v>
      </c>
    </row>
    <row r="38" spans="1:13" hidden="1" x14ac:dyDescent="0.25">
      <c r="A38" s="22">
        <v>2025</v>
      </c>
      <c r="B38" s="23" t="s">
        <v>266</v>
      </c>
      <c r="C38" s="23" t="s">
        <v>69</v>
      </c>
      <c r="D38" s="24"/>
      <c r="E38" s="24">
        <v>3529</v>
      </c>
      <c r="F38" s="24">
        <v>2207</v>
      </c>
      <c r="G38" s="24">
        <v>5736</v>
      </c>
      <c r="H38" s="14"/>
      <c r="I38" s="77" t="s">
        <v>294</v>
      </c>
      <c r="J38" s="61">
        <v>2506</v>
      </c>
      <c r="K38" s="61">
        <v>63207</v>
      </c>
      <c r="L38" s="61">
        <v>121950</v>
      </c>
      <c r="M38" s="61">
        <v>187663</v>
      </c>
    </row>
    <row r="39" spans="1:13" hidden="1" x14ac:dyDescent="0.25">
      <c r="A39" s="22">
        <v>2025</v>
      </c>
      <c r="B39" s="23" t="s">
        <v>266</v>
      </c>
      <c r="C39" s="23" t="s">
        <v>254</v>
      </c>
      <c r="D39" s="24">
        <v>1</v>
      </c>
      <c r="E39" s="24">
        <v>1431</v>
      </c>
      <c r="F39" s="24">
        <v>3409</v>
      </c>
      <c r="G39" s="24">
        <v>4841</v>
      </c>
      <c r="H39" s="14"/>
      <c r="I39"/>
    </row>
    <row r="40" spans="1:13" hidden="1" x14ac:dyDescent="0.25">
      <c r="A40" s="22">
        <v>2025</v>
      </c>
      <c r="B40" s="23" t="s">
        <v>266</v>
      </c>
      <c r="C40" s="23" t="s">
        <v>255</v>
      </c>
      <c r="D40" s="24"/>
      <c r="E40" s="24">
        <v>834</v>
      </c>
      <c r="F40" s="24">
        <v>1506</v>
      </c>
      <c r="G40" s="24">
        <v>2340</v>
      </c>
      <c r="H40" s="14"/>
      <c r="I40"/>
    </row>
    <row r="41" spans="1:13" hidden="1" x14ac:dyDescent="0.25">
      <c r="A41" s="22">
        <v>2025</v>
      </c>
      <c r="B41" s="23" t="s">
        <v>266</v>
      </c>
      <c r="C41" s="23" t="s">
        <v>256</v>
      </c>
      <c r="D41" s="24"/>
      <c r="E41" s="24">
        <v>31</v>
      </c>
      <c r="F41" s="24">
        <v>331</v>
      </c>
      <c r="G41" s="24">
        <v>362</v>
      </c>
      <c r="H41" s="14"/>
      <c r="I41"/>
    </row>
    <row r="42" spans="1:13" hidden="1" x14ac:dyDescent="0.25">
      <c r="A42" s="22">
        <v>2025</v>
      </c>
      <c r="B42" s="23" t="s">
        <v>266</v>
      </c>
      <c r="C42" s="23" t="s">
        <v>257</v>
      </c>
      <c r="D42" s="24"/>
      <c r="E42" s="24">
        <v>42</v>
      </c>
      <c r="F42" s="24">
        <v>217</v>
      </c>
      <c r="G42" s="24">
        <v>259</v>
      </c>
      <c r="H42" s="14"/>
      <c r="I42"/>
    </row>
    <row r="43" spans="1:13" hidden="1" x14ac:dyDescent="0.25">
      <c r="A43" s="22">
        <v>2025</v>
      </c>
      <c r="B43" s="23" t="s">
        <v>266</v>
      </c>
      <c r="C43" s="23" t="s">
        <v>258</v>
      </c>
      <c r="D43" s="24"/>
      <c r="E43" s="24">
        <v>733</v>
      </c>
      <c r="F43" s="24">
        <v>2110</v>
      </c>
      <c r="G43" s="24">
        <v>2843</v>
      </c>
      <c r="H43" s="14"/>
      <c r="I43"/>
    </row>
    <row r="44" spans="1:13" hidden="1" x14ac:dyDescent="0.25">
      <c r="A44" s="22">
        <v>2025</v>
      </c>
      <c r="B44" s="23" t="s">
        <v>266</v>
      </c>
      <c r="C44" s="23" t="s">
        <v>259</v>
      </c>
      <c r="D44" s="24">
        <v>633</v>
      </c>
      <c r="E44" s="24">
        <v>799</v>
      </c>
      <c r="F44" s="24">
        <v>9298</v>
      </c>
      <c r="G44" s="24">
        <v>10730</v>
      </c>
      <c r="H44" s="14"/>
      <c r="I44"/>
    </row>
    <row r="45" spans="1:13" hidden="1" x14ac:dyDescent="0.25">
      <c r="A45" s="22">
        <v>2025</v>
      </c>
      <c r="B45" s="23" t="s">
        <v>266</v>
      </c>
      <c r="C45" s="23" t="s">
        <v>77</v>
      </c>
      <c r="D45" s="24"/>
      <c r="E45" s="24">
        <v>693</v>
      </c>
      <c r="F45" s="24">
        <v>1197</v>
      </c>
      <c r="G45" s="24">
        <v>1890</v>
      </c>
      <c r="H45" s="14"/>
      <c r="I45"/>
    </row>
    <row r="46" spans="1:13" hidden="1" x14ac:dyDescent="0.25">
      <c r="A46" s="22">
        <v>2025</v>
      </c>
      <c r="B46" s="23" t="s">
        <v>266</v>
      </c>
      <c r="C46" s="23" t="s">
        <v>79</v>
      </c>
      <c r="D46" s="24"/>
      <c r="E46" s="24">
        <v>1854</v>
      </c>
      <c r="F46" s="24">
        <v>1315</v>
      </c>
      <c r="G46" s="24">
        <v>3169</v>
      </c>
      <c r="H46" s="14"/>
      <c r="I46"/>
    </row>
    <row r="47" spans="1:13" hidden="1" x14ac:dyDescent="0.25">
      <c r="A47" s="22">
        <v>2025</v>
      </c>
      <c r="B47" s="23" t="s">
        <v>266</v>
      </c>
      <c r="C47" s="23" t="s">
        <v>260</v>
      </c>
      <c r="D47" s="24">
        <v>1</v>
      </c>
      <c r="E47" s="24">
        <v>448</v>
      </c>
      <c r="F47" s="24">
        <v>1134</v>
      </c>
      <c r="G47" s="24">
        <v>1583</v>
      </c>
      <c r="H47" s="14"/>
      <c r="I47"/>
    </row>
    <row r="48" spans="1:13" hidden="1" x14ac:dyDescent="0.25">
      <c r="A48" s="22">
        <v>2025</v>
      </c>
      <c r="B48" s="23" t="s">
        <v>266</v>
      </c>
      <c r="C48" s="23" t="s">
        <v>81</v>
      </c>
      <c r="D48" s="24"/>
      <c r="E48" s="24">
        <v>135</v>
      </c>
      <c r="F48" s="24">
        <v>155</v>
      </c>
      <c r="G48" s="24">
        <v>290</v>
      </c>
      <c r="H48" s="14"/>
      <c r="I48"/>
    </row>
    <row r="49" spans="1:9" hidden="1" x14ac:dyDescent="0.25">
      <c r="A49" s="22">
        <v>2025</v>
      </c>
      <c r="B49" s="23" t="s">
        <v>266</v>
      </c>
      <c r="C49" s="23" t="s">
        <v>261</v>
      </c>
      <c r="D49" s="24"/>
      <c r="E49" s="24">
        <v>1070</v>
      </c>
      <c r="F49" s="24">
        <v>810</v>
      </c>
      <c r="G49" s="24">
        <v>1880</v>
      </c>
      <c r="H49" s="14"/>
      <c r="I49"/>
    </row>
    <row r="50" spans="1:9" hidden="1" x14ac:dyDescent="0.25">
      <c r="A50" s="22">
        <v>2025</v>
      </c>
      <c r="B50" s="23" t="s">
        <v>266</v>
      </c>
      <c r="C50" s="23" t="s">
        <v>262</v>
      </c>
      <c r="D50" s="24"/>
      <c r="E50" s="24">
        <v>668</v>
      </c>
      <c r="F50" s="24">
        <v>1238</v>
      </c>
      <c r="G50" s="24">
        <v>1906</v>
      </c>
      <c r="H50" s="14"/>
      <c r="I50"/>
    </row>
    <row r="51" spans="1:9" x14ac:dyDescent="0.25">
      <c r="A51" s="22" t="s">
        <v>313</v>
      </c>
      <c r="B51" s="23" t="s">
        <v>312</v>
      </c>
      <c r="C51" s="23" t="s">
        <v>69</v>
      </c>
      <c r="D51" s="24"/>
      <c r="E51" s="24">
        <v>4901</v>
      </c>
      <c r="F51" s="24">
        <v>2949</v>
      </c>
      <c r="G51" s="24">
        <v>7850</v>
      </c>
    </row>
    <row r="52" spans="1:9" x14ac:dyDescent="0.25">
      <c r="A52" s="22" t="s">
        <v>313</v>
      </c>
      <c r="B52" s="23" t="s">
        <v>312</v>
      </c>
      <c r="C52" s="23" t="s">
        <v>254</v>
      </c>
      <c r="D52" s="24">
        <v>1</v>
      </c>
      <c r="E52" s="24">
        <v>1654</v>
      </c>
      <c r="F52" s="24">
        <v>4768</v>
      </c>
      <c r="G52" s="24">
        <v>6423</v>
      </c>
    </row>
    <row r="53" spans="1:9" x14ac:dyDescent="0.25">
      <c r="A53" s="22" t="s">
        <v>313</v>
      </c>
      <c r="B53" s="23" t="s">
        <v>312</v>
      </c>
      <c r="C53" s="23" t="s">
        <v>255</v>
      </c>
      <c r="D53" s="24">
        <v>1</v>
      </c>
      <c r="E53" s="24">
        <v>1322</v>
      </c>
      <c r="F53" s="24">
        <v>1960</v>
      </c>
      <c r="G53" s="24">
        <v>3283</v>
      </c>
    </row>
    <row r="54" spans="1:9" x14ac:dyDescent="0.25">
      <c r="A54" s="22" t="s">
        <v>313</v>
      </c>
      <c r="B54" s="23" t="s">
        <v>312</v>
      </c>
      <c r="C54" s="23" t="s">
        <v>256</v>
      </c>
      <c r="D54" s="24">
        <v>3</v>
      </c>
      <c r="E54" s="24">
        <v>48</v>
      </c>
      <c r="F54" s="24">
        <v>291</v>
      </c>
      <c r="G54" s="24">
        <v>342</v>
      </c>
    </row>
    <row r="55" spans="1:9" x14ac:dyDescent="0.25">
      <c r="A55" s="22" t="s">
        <v>313</v>
      </c>
      <c r="B55" s="23" t="s">
        <v>312</v>
      </c>
      <c r="C55" s="23" t="s">
        <v>257</v>
      </c>
      <c r="D55" s="24"/>
      <c r="E55" s="24">
        <v>42</v>
      </c>
      <c r="F55" s="24">
        <v>358</v>
      </c>
      <c r="G55" s="24">
        <v>400</v>
      </c>
    </row>
    <row r="56" spans="1:9" x14ac:dyDescent="0.25">
      <c r="A56" s="22" t="s">
        <v>313</v>
      </c>
      <c r="B56" s="23" t="s">
        <v>312</v>
      </c>
      <c r="C56" s="23" t="s">
        <v>258</v>
      </c>
      <c r="D56" s="24"/>
      <c r="E56" s="24">
        <v>1469</v>
      </c>
      <c r="F56" s="24">
        <v>3084</v>
      </c>
      <c r="G56" s="24">
        <v>4553</v>
      </c>
    </row>
    <row r="57" spans="1:9" x14ac:dyDescent="0.25">
      <c r="A57" s="22" t="s">
        <v>313</v>
      </c>
      <c r="B57" s="23" t="s">
        <v>312</v>
      </c>
      <c r="C57" s="23" t="s">
        <v>259</v>
      </c>
      <c r="D57" s="24">
        <v>782</v>
      </c>
      <c r="E57" s="24">
        <v>2371</v>
      </c>
      <c r="F57" s="24">
        <v>11465</v>
      </c>
      <c r="G57" s="24">
        <v>14618</v>
      </c>
    </row>
    <row r="58" spans="1:9" x14ac:dyDescent="0.25">
      <c r="A58" s="22" t="s">
        <v>313</v>
      </c>
      <c r="B58" s="23" t="s">
        <v>312</v>
      </c>
      <c r="C58" s="23" t="s">
        <v>77</v>
      </c>
      <c r="D58" s="24">
        <v>1</v>
      </c>
      <c r="E58" s="24">
        <v>761</v>
      </c>
      <c r="F58" s="24">
        <v>1758</v>
      </c>
      <c r="G58" s="24">
        <v>2520</v>
      </c>
    </row>
    <row r="59" spans="1:9" x14ac:dyDescent="0.25">
      <c r="A59" s="22" t="s">
        <v>313</v>
      </c>
      <c r="B59" s="23" t="s">
        <v>312</v>
      </c>
      <c r="C59" s="23" t="s">
        <v>79</v>
      </c>
      <c r="D59" s="24"/>
      <c r="E59" s="24">
        <v>2809</v>
      </c>
      <c r="F59" s="24">
        <v>2535</v>
      </c>
      <c r="G59" s="24">
        <v>5344</v>
      </c>
    </row>
    <row r="60" spans="1:9" x14ac:dyDescent="0.25">
      <c r="A60" s="22" t="s">
        <v>313</v>
      </c>
      <c r="B60" s="23" t="s">
        <v>312</v>
      </c>
      <c r="C60" s="23" t="s">
        <v>260</v>
      </c>
      <c r="D60" s="24"/>
      <c r="E60" s="24">
        <v>364</v>
      </c>
      <c r="F60" s="24">
        <v>1201</v>
      </c>
      <c r="G60" s="24">
        <v>1565</v>
      </c>
    </row>
    <row r="61" spans="1:9" x14ac:dyDescent="0.25">
      <c r="A61" s="22" t="s">
        <v>313</v>
      </c>
      <c r="B61" s="23" t="s">
        <v>312</v>
      </c>
      <c r="C61" s="23" t="s">
        <v>81</v>
      </c>
      <c r="D61" s="24"/>
      <c r="E61" s="24">
        <v>226</v>
      </c>
      <c r="F61" s="24">
        <v>159</v>
      </c>
      <c r="G61" s="24">
        <v>385</v>
      </c>
    </row>
    <row r="62" spans="1:9" x14ac:dyDescent="0.25">
      <c r="A62" s="22" t="s">
        <v>313</v>
      </c>
      <c r="B62" s="23" t="s">
        <v>312</v>
      </c>
      <c r="C62" s="23" t="s">
        <v>261</v>
      </c>
      <c r="D62" s="24"/>
      <c r="E62" s="24">
        <v>1383</v>
      </c>
      <c r="F62" s="24">
        <v>1005</v>
      </c>
      <c r="G62" s="24">
        <v>2388</v>
      </c>
    </row>
    <row r="63" spans="1:9" x14ac:dyDescent="0.25">
      <c r="A63" s="73" t="s">
        <v>313</v>
      </c>
      <c r="B63" s="74" t="s">
        <v>312</v>
      </c>
      <c r="C63" s="74" t="s">
        <v>262</v>
      </c>
      <c r="D63" s="75"/>
      <c r="E63" s="75">
        <v>994</v>
      </c>
      <c r="F63" s="75">
        <v>1786</v>
      </c>
      <c r="G63" s="75">
        <v>2780</v>
      </c>
    </row>
    <row r="64" spans="1:9" ht="27" customHeight="1" x14ac:dyDescent="0.25">
      <c r="A64" s="93" t="s">
        <v>316</v>
      </c>
      <c r="B64" s="94"/>
      <c r="C64" s="94"/>
      <c r="D64" s="95">
        <f>SUBTOTAL(109,Tabla6[Cargador Web])</f>
        <v>788</v>
      </c>
      <c r="E64" s="95">
        <f>SUBTOTAL(109,Tabla6[GISS - API de Servicios de Cargador])</f>
        <v>18344</v>
      </c>
      <c r="F64" s="95">
        <f>SUBTOTAL(109,Tabla6[Inside - API de Servicios de Cargador])</f>
        <v>33319</v>
      </c>
      <c r="G64" s="95">
        <f>SUBTOTAL(109,Tabla6[Expedientes Totales])</f>
        <v>52451</v>
      </c>
    </row>
    <row r="83" spans="9:9" x14ac:dyDescent="0.25">
      <c r="I83"/>
    </row>
  </sheetData>
  <mergeCells count="3">
    <mergeCell ref="A3:H3"/>
    <mergeCell ref="A4:H4"/>
    <mergeCell ref="A5:H5"/>
  </mergeCells>
  <pageMargins left="0.7" right="0.7" top="0.75" bottom="0.75" header="0.3" footer="0.3"/>
  <pageSetup paperSize="9" orientation="portrait" verticalDpi="0" r:id="rId2"/>
  <ignoredErrors>
    <ignoredError sqref="A51:A63" numberStoredAsText="1"/>
  </ignoredErrors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A798-1A0A-47D0-B8C2-26F2B3CD174A}">
  <dimension ref="A1:J315"/>
  <sheetViews>
    <sheetView workbookViewId="0"/>
  </sheetViews>
  <sheetFormatPr baseColWidth="10" defaultColWidth="11.42578125" defaultRowHeight="15" x14ac:dyDescent="0.25"/>
  <cols>
    <col min="1" max="1" width="13.7109375" style="14" customWidth="1"/>
    <col min="2" max="2" width="20.140625" style="11" customWidth="1"/>
    <col min="3" max="3" width="14.85546875" style="11" customWidth="1"/>
    <col min="4" max="4" width="53.85546875" style="11" customWidth="1"/>
    <col min="5" max="5" width="18" style="11" customWidth="1"/>
    <col min="6" max="6" width="18" style="97" customWidth="1"/>
    <col min="7" max="7" width="11.42578125" style="11"/>
    <col min="8" max="8" width="12.85546875" style="11" customWidth="1"/>
    <col min="9" max="9" width="14" style="11" customWidth="1"/>
    <col min="10" max="10" width="68.28515625" style="11" bestFit="1" customWidth="1"/>
    <col min="11" max="11" width="35.42578125" style="11" bestFit="1" customWidth="1"/>
    <col min="12" max="16384" width="11.42578125" style="11"/>
  </cols>
  <sheetData>
    <row r="1" spans="1:10" s="9" customFormat="1" ht="21" x14ac:dyDescent="0.35">
      <c r="A1" s="30" t="s">
        <v>85</v>
      </c>
      <c r="B1" s="21"/>
      <c r="C1" s="21"/>
      <c r="D1" s="21"/>
      <c r="E1" s="30"/>
      <c r="F1" s="96"/>
    </row>
    <row r="2" spans="1:10" ht="15.75" x14ac:dyDescent="0.25">
      <c r="A2" s="19"/>
    </row>
    <row r="3" spans="1:10" ht="27" customHeight="1" x14ac:dyDescent="0.25">
      <c r="A3" s="112" t="s">
        <v>278</v>
      </c>
      <c r="B3" s="112"/>
      <c r="C3" s="112"/>
      <c r="D3" s="112"/>
      <c r="E3" s="112"/>
      <c r="F3" s="78"/>
    </row>
    <row r="4" spans="1:10" x14ac:dyDescent="0.25">
      <c r="A4" s="112" t="s">
        <v>279</v>
      </c>
      <c r="B4" s="112"/>
      <c r="C4" s="112"/>
      <c r="D4" s="112"/>
      <c r="E4" s="112"/>
      <c r="F4" s="78"/>
    </row>
    <row r="5" spans="1:10" ht="15.75" x14ac:dyDescent="0.25">
      <c r="A5" s="19"/>
    </row>
    <row r="6" spans="1:10" x14ac:dyDescent="0.25">
      <c r="A6" s="20">
        <v>2025</v>
      </c>
    </row>
    <row r="7" spans="1:10" ht="47.25" customHeight="1" x14ac:dyDescent="0.25">
      <c r="A7" s="54" t="s">
        <v>86</v>
      </c>
      <c r="B7" s="45" t="s">
        <v>87</v>
      </c>
      <c r="C7" s="45" t="s">
        <v>88</v>
      </c>
      <c r="D7" s="45" t="s">
        <v>89</v>
      </c>
      <c r="E7" s="46" t="s">
        <v>169</v>
      </c>
      <c r="F7" s="98"/>
    </row>
    <row r="8" spans="1:10" hidden="1" x14ac:dyDescent="0.25">
      <c r="A8" s="22">
        <v>2025</v>
      </c>
      <c r="B8" s="23" t="s">
        <v>13</v>
      </c>
      <c r="C8" s="23" t="s">
        <v>91</v>
      </c>
      <c r="D8" s="23" t="s">
        <v>92</v>
      </c>
      <c r="E8" s="24">
        <v>5</v>
      </c>
      <c r="F8" s="99"/>
    </row>
    <row r="9" spans="1:10" hidden="1" x14ac:dyDescent="0.25">
      <c r="A9" s="22">
        <v>2025</v>
      </c>
      <c r="B9" s="23" t="s">
        <v>13</v>
      </c>
      <c r="C9" s="23" t="s">
        <v>91</v>
      </c>
      <c r="D9" s="23" t="s">
        <v>93</v>
      </c>
      <c r="E9" s="24">
        <v>15</v>
      </c>
      <c r="F9" s="99"/>
      <c r="G9" s="76" t="s">
        <v>87</v>
      </c>
      <c r="H9" t="s">
        <v>296</v>
      </c>
    </row>
    <row r="10" spans="1:10" hidden="1" x14ac:dyDescent="0.25">
      <c r="A10" s="22">
        <v>2025</v>
      </c>
      <c r="B10" s="23" t="s">
        <v>13</v>
      </c>
      <c r="C10" s="23" t="s">
        <v>91</v>
      </c>
      <c r="D10" s="23" t="s">
        <v>94</v>
      </c>
      <c r="E10" s="24">
        <v>8</v>
      </c>
      <c r="F10" s="99"/>
    </row>
    <row r="11" spans="1:10" hidden="1" x14ac:dyDescent="0.25">
      <c r="A11" s="22">
        <v>2025</v>
      </c>
      <c r="B11" s="23" t="s">
        <v>13</v>
      </c>
      <c r="C11" s="23" t="s">
        <v>91</v>
      </c>
      <c r="D11" s="23" t="s">
        <v>95</v>
      </c>
      <c r="E11" s="24">
        <v>4</v>
      </c>
      <c r="F11" s="99"/>
      <c r="G11" s="76" t="s">
        <v>86</v>
      </c>
      <c r="H11" s="63" t="s">
        <v>88</v>
      </c>
      <c r="I11" s="63" t="s">
        <v>89</v>
      </c>
      <c r="J11" s="63" t="s">
        <v>311</v>
      </c>
    </row>
    <row r="12" spans="1:10" hidden="1" x14ac:dyDescent="0.25">
      <c r="A12" s="22">
        <v>2025</v>
      </c>
      <c r="B12" s="23" t="s">
        <v>13</v>
      </c>
      <c r="C12" s="23" t="s">
        <v>91</v>
      </c>
      <c r="D12" s="23" t="s">
        <v>96</v>
      </c>
      <c r="E12" s="24">
        <v>1</v>
      </c>
      <c r="F12" s="99"/>
      <c r="G12">
        <v>2025</v>
      </c>
      <c r="H12"/>
      <c r="I12"/>
      <c r="J12" s="79"/>
    </row>
    <row r="13" spans="1:10" hidden="1" x14ac:dyDescent="0.25">
      <c r="A13" s="22">
        <v>2025</v>
      </c>
      <c r="B13" s="23" t="s">
        <v>13</v>
      </c>
      <c r="C13" s="23" t="s">
        <v>91</v>
      </c>
      <c r="D13" s="23" t="s">
        <v>97</v>
      </c>
      <c r="E13" s="24">
        <v>9</v>
      </c>
      <c r="F13" s="99"/>
      <c r="G13"/>
      <c r="H13" t="s">
        <v>91</v>
      </c>
      <c r="I13"/>
      <c r="J13" s="61"/>
    </row>
    <row r="14" spans="1:10" hidden="1" x14ac:dyDescent="0.25">
      <c r="A14" s="22">
        <v>2025</v>
      </c>
      <c r="B14" s="23" t="s">
        <v>13</v>
      </c>
      <c r="C14" s="23" t="s">
        <v>91</v>
      </c>
      <c r="D14" s="23" t="s">
        <v>98</v>
      </c>
      <c r="E14" s="24">
        <v>201</v>
      </c>
      <c r="F14" s="99"/>
      <c r="G14"/>
      <c r="H14"/>
      <c r="I14" t="s">
        <v>92</v>
      </c>
      <c r="J14" s="61">
        <v>33</v>
      </c>
    </row>
    <row r="15" spans="1:10" hidden="1" x14ac:dyDescent="0.25">
      <c r="A15" s="22">
        <v>2025</v>
      </c>
      <c r="B15" s="23" t="s">
        <v>13</v>
      </c>
      <c r="C15" s="23" t="s">
        <v>91</v>
      </c>
      <c r="D15" s="23" t="s">
        <v>99</v>
      </c>
      <c r="E15" s="24">
        <v>11</v>
      </c>
      <c r="F15" s="99"/>
      <c r="G15"/>
      <c r="H15"/>
      <c r="I15" t="s">
        <v>194</v>
      </c>
      <c r="J15" s="61">
        <v>13</v>
      </c>
    </row>
    <row r="16" spans="1:10" hidden="1" x14ac:dyDescent="0.25">
      <c r="A16" s="22">
        <v>2025</v>
      </c>
      <c r="B16" s="23" t="s">
        <v>13</v>
      </c>
      <c r="C16" s="23" t="s">
        <v>91</v>
      </c>
      <c r="D16" s="23" t="s">
        <v>100</v>
      </c>
      <c r="E16" s="24">
        <v>1</v>
      </c>
      <c r="F16" s="99"/>
      <c r="G16"/>
      <c r="H16"/>
      <c r="I16" t="s">
        <v>195</v>
      </c>
      <c r="J16" s="61">
        <v>2</v>
      </c>
    </row>
    <row r="17" spans="1:10" hidden="1" x14ac:dyDescent="0.25">
      <c r="A17" s="64">
        <v>2025</v>
      </c>
      <c r="B17" s="65" t="s">
        <v>13</v>
      </c>
      <c r="C17" s="65" t="s">
        <v>289</v>
      </c>
      <c r="D17" s="65"/>
      <c r="E17" s="66">
        <v>255</v>
      </c>
      <c r="F17" s="100"/>
      <c r="G17"/>
      <c r="H17"/>
      <c r="I17" t="s">
        <v>93</v>
      </c>
      <c r="J17" s="61">
        <v>51</v>
      </c>
    </row>
    <row r="18" spans="1:10" hidden="1" x14ac:dyDescent="0.25">
      <c r="A18" s="22">
        <v>2025</v>
      </c>
      <c r="B18" s="23" t="s">
        <v>13</v>
      </c>
      <c r="C18" s="23" t="s">
        <v>101</v>
      </c>
      <c r="D18" s="23" t="s">
        <v>102</v>
      </c>
      <c r="E18" s="24">
        <v>1350</v>
      </c>
      <c r="F18" s="99"/>
      <c r="G18"/>
      <c r="H18"/>
      <c r="I18" t="s">
        <v>200</v>
      </c>
      <c r="J18" s="61">
        <v>7</v>
      </c>
    </row>
    <row r="19" spans="1:10" hidden="1" x14ac:dyDescent="0.25">
      <c r="A19" s="22">
        <v>2025</v>
      </c>
      <c r="B19" s="23" t="s">
        <v>13</v>
      </c>
      <c r="C19" s="23" t="s">
        <v>101</v>
      </c>
      <c r="D19" s="23" t="s">
        <v>103</v>
      </c>
      <c r="E19" s="24">
        <v>20</v>
      </c>
      <c r="F19" s="99"/>
      <c r="G19"/>
      <c r="H19"/>
      <c r="I19" t="s">
        <v>94</v>
      </c>
      <c r="J19" s="61">
        <v>27</v>
      </c>
    </row>
    <row r="20" spans="1:10" hidden="1" x14ac:dyDescent="0.25">
      <c r="A20" s="22">
        <v>2025</v>
      </c>
      <c r="B20" s="23" t="s">
        <v>13</v>
      </c>
      <c r="C20" s="23" t="s">
        <v>101</v>
      </c>
      <c r="D20" s="23" t="s">
        <v>106</v>
      </c>
      <c r="E20" s="24">
        <v>1</v>
      </c>
      <c r="F20" s="99"/>
      <c r="G20"/>
      <c r="H20"/>
      <c r="I20" t="s">
        <v>95</v>
      </c>
      <c r="J20" s="61">
        <v>4</v>
      </c>
    </row>
    <row r="21" spans="1:10" hidden="1" x14ac:dyDescent="0.25">
      <c r="A21" s="22">
        <v>2025</v>
      </c>
      <c r="B21" s="23" t="s">
        <v>13</v>
      </c>
      <c r="C21" s="23" t="s">
        <v>101</v>
      </c>
      <c r="D21" s="23" t="s">
        <v>107</v>
      </c>
      <c r="E21" s="24">
        <v>1</v>
      </c>
      <c r="F21" s="99"/>
      <c r="G21"/>
      <c r="H21"/>
      <c r="I21" t="s">
        <v>96</v>
      </c>
      <c r="J21" s="61">
        <v>3</v>
      </c>
    </row>
    <row r="22" spans="1:10" hidden="1" x14ac:dyDescent="0.25">
      <c r="A22" s="22">
        <v>2025</v>
      </c>
      <c r="B22" s="23" t="s">
        <v>13</v>
      </c>
      <c r="C22" s="23" t="s">
        <v>101</v>
      </c>
      <c r="D22" s="23" t="s">
        <v>104</v>
      </c>
      <c r="E22" s="24">
        <v>1</v>
      </c>
      <c r="F22" s="99"/>
      <c r="G22"/>
      <c r="H22"/>
      <c r="I22" t="s">
        <v>97</v>
      </c>
      <c r="J22" s="61">
        <v>9</v>
      </c>
    </row>
    <row r="23" spans="1:10" hidden="1" x14ac:dyDescent="0.25">
      <c r="A23" s="22">
        <v>2025</v>
      </c>
      <c r="B23" s="23" t="s">
        <v>13</v>
      </c>
      <c r="C23" s="23" t="s">
        <v>101</v>
      </c>
      <c r="D23" s="23" t="s">
        <v>105</v>
      </c>
      <c r="E23" s="24">
        <v>1</v>
      </c>
      <c r="F23" s="99"/>
      <c r="G23"/>
      <c r="H23"/>
      <c r="I23" t="s">
        <v>98</v>
      </c>
      <c r="J23" s="61">
        <v>869</v>
      </c>
    </row>
    <row r="24" spans="1:10" hidden="1" x14ac:dyDescent="0.25">
      <c r="A24" s="22">
        <v>2025</v>
      </c>
      <c r="B24" s="23" t="s">
        <v>13</v>
      </c>
      <c r="C24" s="23" t="s">
        <v>101</v>
      </c>
      <c r="D24" s="23" t="s">
        <v>108</v>
      </c>
      <c r="E24" s="24">
        <v>10</v>
      </c>
      <c r="F24" s="99"/>
      <c r="G24"/>
      <c r="H24"/>
      <c r="I24" t="s">
        <v>99</v>
      </c>
      <c r="J24" s="61">
        <v>34</v>
      </c>
    </row>
    <row r="25" spans="1:10" hidden="1" x14ac:dyDescent="0.25">
      <c r="A25" s="22">
        <v>2025</v>
      </c>
      <c r="B25" s="23" t="s">
        <v>13</v>
      </c>
      <c r="C25" s="23" t="s">
        <v>101</v>
      </c>
      <c r="D25" s="23" t="s">
        <v>109</v>
      </c>
      <c r="E25" s="24">
        <v>1</v>
      </c>
      <c r="F25" s="99"/>
      <c r="G25"/>
      <c r="H25"/>
      <c r="I25" t="s">
        <v>211</v>
      </c>
      <c r="J25" s="61">
        <v>20</v>
      </c>
    </row>
    <row r="26" spans="1:10" hidden="1" x14ac:dyDescent="0.25">
      <c r="A26" s="22">
        <v>2025</v>
      </c>
      <c r="B26" s="23" t="s">
        <v>13</v>
      </c>
      <c r="C26" s="23" t="s">
        <v>101</v>
      </c>
      <c r="D26" s="23" t="s">
        <v>110</v>
      </c>
      <c r="E26" s="24">
        <v>1</v>
      </c>
      <c r="F26" s="99"/>
      <c r="G26"/>
      <c r="H26"/>
      <c r="I26" t="s">
        <v>100</v>
      </c>
      <c r="J26" s="61">
        <v>1</v>
      </c>
    </row>
    <row r="27" spans="1:10" hidden="1" x14ac:dyDescent="0.25">
      <c r="A27" s="22">
        <v>2025</v>
      </c>
      <c r="B27" s="23" t="s">
        <v>13</v>
      </c>
      <c r="C27" s="23" t="s">
        <v>101</v>
      </c>
      <c r="D27" s="23" t="s">
        <v>111</v>
      </c>
      <c r="E27" s="24">
        <v>1</v>
      </c>
      <c r="F27" s="99"/>
      <c r="G27"/>
      <c r="H27"/>
      <c r="I27" t="s">
        <v>191</v>
      </c>
      <c r="J27" s="61">
        <v>1</v>
      </c>
    </row>
    <row r="28" spans="1:10" hidden="1" x14ac:dyDescent="0.25">
      <c r="A28" s="22">
        <v>2025</v>
      </c>
      <c r="B28" s="23" t="s">
        <v>13</v>
      </c>
      <c r="C28" s="23" t="s">
        <v>101</v>
      </c>
      <c r="D28" s="23" t="s">
        <v>112</v>
      </c>
      <c r="E28" s="24">
        <v>3</v>
      </c>
      <c r="F28" s="99"/>
      <c r="G28"/>
      <c r="H28"/>
      <c r="I28" t="s">
        <v>202</v>
      </c>
      <c r="J28" s="61">
        <v>1</v>
      </c>
    </row>
    <row r="29" spans="1:10" hidden="1" x14ac:dyDescent="0.25">
      <c r="A29" s="22">
        <v>2025</v>
      </c>
      <c r="B29" s="23" t="s">
        <v>13</v>
      </c>
      <c r="C29" s="23" t="s">
        <v>101</v>
      </c>
      <c r="D29" s="23" t="s">
        <v>113</v>
      </c>
      <c r="E29" s="24">
        <v>1</v>
      </c>
      <c r="F29" s="99"/>
      <c r="G29"/>
      <c r="H29" t="s">
        <v>289</v>
      </c>
      <c r="I29"/>
      <c r="J29" s="61">
        <v>1075</v>
      </c>
    </row>
    <row r="30" spans="1:10" hidden="1" x14ac:dyDescent="0.25">
      <c r="A30" s="22">
        <v>2025</v>
      </c>
      <c r="B30" s="23" t="s">
        <v>13</v>
      </c>
      <c r="C30" s="23" t="s">
        <v>101</v>
      </c>
      <c r="D30" s="23" t="s">
        <v>114</v>
      </c>
      <c r="E30" s="24">
        <v>1</v>
      </c>
      <c r="F30" s="99"/>
      <c r="G30"/>
      <c r="H30" t="s">
        <v>101</v>
      </c>
      <c r="I30"/>
      <c r="J30" s="61"/>
    </row>
    <row r="31" spans="1:10" hidden="1" x14ac:dyDescent="0.25">
      <c r="A31" s="22">
        <v>2025</v>
      </c>
      <c r="B31" s="23" t="s">
        <v>13</v>
      </c>
      <c r="C31" s="23" t="s">
        <v>101</v>
      </c>
      <c r="D31" s="23" t="s">
        <v>115</v>
      </c>
      <c r="E31" s="24">
        <v>8</v>
      </c>
      <c r="F31" s="99"/>
      <c r="G31"/>
      <c r="H31"/>
      <c r="I31" t="s">
        <v>102</v>
      </c>
      <c r="J31" s="61">
        <v>5633</v>
      </c>
    </row>
    <row r="32" spans="1:10" hidden="1" x14ac:dyDescent="0.25">
      <c r="A32" s="22">
        <v>2025</v>
      </c>
      <c r="B32" s="23" t="s">
        <v>13</v>
      </c>
      <c r="C32" s="23" t="s">
        <v>101</v>
      </c>
      <c r="D32" s="23" t="s">
        <v>116</v>
      </c>
      <c r="E32" s="24">
        <v>6</v>
      </c>
      <c r="F32" s="99"/>
      <c r="G32"/>
      <c r="H32"/>
      <c r="I32" t="s">
        <v>103</v>
      </c>
      <c r="J32" s="61">
        <v>121</v>
      </c>
    </row>
    <row r="33" spans="1:10" hidden="1" x14ac:dyDescent="0.25">
      <c r="A33" s="22">
        <v>2025</v>
      </c>
      <c r="B33" s="23" t="s">
        <v>13</v>
      </c>
      <c r="C33" s="23" t="s">
        <v>101</v>
      </c>
      <c r="D33" s="23" t="s">
        <v>117</v>
      </c>
      <c r="E33" s="24">
        <v>11</v>
      </c>
      <c r="F33" s="99"/>
      <c r="G33"/>
      <c r="H33"/>
      <c r="I33" t="s">
        <v>106</v>
      </c>
      <c r="J33" s="61">
        <v>1</v>
      </c>
    </row>
    <row r="34" spans="1:10" hidden="1" x14ac:dyDescent="0.25">
      <c r="A34" s="22">
        <v>2025</v>
      </c>
      <c r="B34" s="23" t="s">
        <v>13</v>
      </c>
      <c r="C34" s="23" t="s">
        <v>101</v>
      </c>
      <c r="D34" s="23" t="s">
        <v>124</v>
      </c>
      <c r="E34" s="24">
        <v>7</v>
      </c>
      <c r="F34" s="99"/>
      <c r="G34"/>
      <c r="H34"/>
      <c r="I34" t="s">
        <v>107</v>
      </c>
      <c r="J34" s="61">
        <v>8</v>
      </c>
    </row>
    <row r="35" spans="1:10" hidden="1" x14ac:dyDescent="0.25">
      <c r="A35" s="22">
        <v>2025</v>
      </c>
      <c r="B35" s="23" t="s">
        <v>13</v>
      </c>
      <c r="C35" s="23" t="s">
        <v>101</v>
      </c>
      <c r="D35" s="23" t="s">
        <v>118</v>
      </c>
      <c r="E35" s="24">
        <v>1</v>
      </c>
      <c r="F35" s="99"/>
      <c r="G35"/>
      <c r="H35"/>
      <c r="I35" t="s">
        <v>104</v>
      </c>
      <c r="J35" s="61">
        <v>3</v>
      </c>
    </row>
    <row r="36" spans="1:10" hidden="1" x14ac:dyDescent="0.25">
      <c r="A36" s="22">
        <v>2025</v>
      </c>
      <c r="B36" s="23" t="s">
        <v>13</v>
      </c>
      <c r="C36" s="23" t="s">
        <v>101</v>
      </c>
      <c r="D36" s="23" t="s">
        <v>119</v>
      </c>
      <c r="E36" s="24">
        <v>22</v>
      </c>
      <c r="F36" s="99"/>
      <c r="G36"/>
      <c r="H36"/>
      <c r="I36" t="s">
        <v>105</v>
      </c>
      <c r="J36" s="61">
        <v>1</v>
      </c>
    </row>
    <row r="37" spans="1:10" hidden="1" x14ac:dyDescent="0.25">
      <c r="A37" s="22">
        <v>2025</v>
      </c>
      <c r="B37" s="23" t="s">
        <v>13</v>
      </c>
      <c r="C37" s="23" t="s">
        <v>101</v>
      </c>
      <c r="D37" s="23" t="s">
        <v>120</v>
      </c>
      <c r="E37" s="24">
        <v>12</v>
      </c>
      <c r="F37" s="99"/>
      <c r="G37"/>
      <c r="H37"/>
      <c r="I37" t="s">
        <v>108</v>
      </c>
      <c r="J37" s="61">
        <v>20</v>
      </c>
    </row>
    <row r="38" spans="1:10" hidden="1" x14ac:dyDescent="0.25">
      <c r="A38" s="22">
        <v>2025</v>
      </c>
      <c r="B38" s="23" t="s">
        <v>13</v>
      </c>
      <c r="C38" s="23" t="s">
        <v>101</v>
      </c>
      <c r="D38" s="23" t="s">
        <v>121</v>
      </c>
      <c r="E38" s="24">
        <v>4</v>
      </c>
      <c r="F38" s="99"/>
      <c r="G38"/>
      <c r="H38"/>
      <c r="I38" t="s">
        <v>109</v>
      </c>
      <c r="J38" s="61">
        <v>4</v>
      </c>
    </row>
    <row r="39" spans="1:10" hidden="1" x14ac:dyDescent="0.25">
      <c r="A39" s="22">
        <v>2025</v>
      </c>
      <c r="B39" s="23" t="s">
        <v>13</v>
      </c>
      <c r="C39" s="23" t="s">
        <v>101</v>
      </c>
      <c r="D39" s="23" t="s">
        <v>122</v>
      </c>
      <c r="E39" s="24">
        <v>12</v>
      </c>
      <c r="F39" s="99"/>
      <c r="G39"/>
      <c r="H39"/>
      <c r="I39" t="s">
        <v>217</v>
      </c>
      <c r="J39" s="61">
        <v>3</v>
      </c>
    </row>
    <row r="40" spans="1:10" hidden="1" x14ac:dyDescent="0.25">
      <c r="A40" s="22">
        <v>2025</v>
      </c>
      <c r="B40" s="23" t="s">
        <v>13</v>
      </c>
      <c r="C40" s="23" t="s">
        <v>101</v>
      </c>
      <c r="D40" s="23" t="s">
        <v>123</v>
      </c>
      <c r="E40" s="24">
        <v>1</v>
      </c>
      <c r="F40" s="99"/>
      <c r="G40"/>
      <c r="H40"/>
      <c r="I40" t="s">
        <v>110</v>
      </c>
      <c r="J40" s="61">
        <v>1</v>
      </c>
    </row>
    <row r="41" spans="1:10" hidden="1" x14ac:dyDescent="0.25">
      <c r="A41" s="22">
        <v>2025</v>
      </c>
      <c r="B41" s="23" t="s">
        <v>13</v>
      </c>
      <c r="C41" s="23" t="s">
        <v>101</v>
      </c>
      <c r="D41" s="23" t="s">
        <v>125</v>
      </c>
      <c r="E41" s="24">
        <v>4</v>
      </c>
      <c r="F41" s="99"/>
      <c r="G41"/>
      <c r="H41"/>
      <c r="I41" t="s">
        <v>111</v>
      </c>
      <c r="J41" s="61">
        <v>2</v>
      </c>
    </row>
    <row r="42" spans="1:10" hidden="1" x14ac:dyDescent="0.25">
      <c r="A42" s="22">
        <v>2025</v>
      </c>
      <c r="B42" s="23" t="s">
        <v>13</v>
      </c>
      <c r="C42" s="23" t="s">
        <v>101</v>
      </c>
      <c r="D42" s="23" t="s">
        <v>126</v>
      </c>
      <c r="E42" s="24">
        <v>2</v>
      </c>
      <c r="F42" s="99"/>
      <c r="G42"/>
      <c r="H42"/>
      <c r="I42" t="s">
        <v>112</v>
      </c>
      <c r="J42" s="61">
        <v>3</v>
      </c>
    </row>
    <row r="43" spans="1:10" hidden="1" x14ac:dyDescent="0.25">
      <c r="A43" s="22">
        <v>2025</v>
      </c>
      <c r="B43" s="23" t="s">
        <v>13</v>
      </c>
      <c r="C43" s="23" t="s">
        <v>101</v>
      </c>
      <c r="D43" s="23" t="s">
        <v>127</v>
      </c>
      <c r="E43" s="24">
        <v>14</v>
      </c>
      <c r="F43" s="99"/>
      <c r="G43"/>
      <c r="H43"/>
      <c r="I43" t="s">
        <v>113</v>
      </c>
      <c r="J43" s="61">
        <v>1</v>
      </c>
    </row>
    <row r="44" spans="1:10" hidden="1" x14ac:dyDescent="0.25">
      <c r="A44" s="22">
        <v>2025</v>
      </c>
      <c r="B44" s="23" t="s">
        <v>13</v>
      </c>
      <c r="C44" s="23" t="s">
        <v>101</v>
      </c>
      <c r="D44" s="23" t="s">
        <v>128</v>
      </c>
      <c r="E44" s="24">
        <v>26</v>
      </c>
      <c r="F44" s="99"/>
      <c r="G44"/>
      <c r="H44"/>
      <c r="I44" t="s">
        <v>114</v>
      </c>
      <c r="J44" s="61">
        <v>1</v>
      </c>
    </row>
    <row r="45" spans="1:10" hidden="1" x14ac:dyDescent="0.25">
      <c r="A45" s="22">
        <v>2025</v>
      </c>
      <c r="B45" s="23" t="s">
        <v>13</v>
      </c>
      <c r="C45" s="23" t="s">
        <v>101</v>
      </c>
      <c r="D45" s="23" t="s">
        <v>129</v>
      </c>
      <c r="E45" s="24">
        <v>4</v>
      </c>
      <c r="F45" s="99"/>
      <c r="G45"/>
      <c r="H45"/>
      <c r="I45" t="s">
        <v>115</v>
      </c>
      <c r="J45" s="61">
        <v>37</v>
      </c>
    </row>
    <row r="46" spans="1:10" hidden="1" x14ac:dyDescent="0.25">
      <c r="A46" s="22">
        <v>2025</v>
      </c>
      <c r="B46" s="23" t="s">
        <v>13</v>
      </c>
      <c r="C46" s="23" t="s">
        <v>101</v>
      </c>
      <c r="D46" s="23" t="s">
        <v>130</v>
      </c>
      <c r="E46" s="24">
        <v>103</v>
      </c>
      <c r="F46" s="99"/>
      <c r="G46"/>
      <c r="H46"/>
      <c r="I46" t="s">
        <v>224</v>
      </c>
      <c r="J46" s="61">
        <v>4</v>
      </c>
    </row>
    <row r="47" spans="1:10" hidden="1" x14ac:dyDescent="0.25">
      <c r="A47" s="22">
        <v>2025</v>
      </c>
      <c r="B47" s="23" t="s">
        <v>13</v>
      </c>
      <c r="C47" s="23" t="s">
        <v>101</v>
      </c>
      <c r="D47" s="23" t="s">
        <v>131</v>
      </c>
      <c r="E47" s="24">
        <v>1</v>
      </c>
      <c r="F47" s="99"/>
      <c r="G47"/>
      <c r="H47"/>
      <c r="I47" t="s">
        <v>116</v>
      </c>
      <c r="J47" s="61">
        <v>8</v>
      </c>
    </row>
    <row r="48" spans="1:10" hidden="1" x14ac:dyDescent="0.25">
      <c r="A48" s="22">
        <v>2025</v>
      </c>
      <c r="B48" s="23" t="s">
        <v>13</v>
      </c>
      <c r="C48" s="23" t="s">
        <v>101</v>
      </c>
      <c r="D48" s="23" t="s">
        <v>132</v>
      </c>
      <c r="E48" s="24">
        <v>25</v>
      </c>
      <c r="F48" s="99"/>
      <c r="G48"/>
      <c r="H48"/>
      <c r="I48" t="s">
        <v>117</v>
      </c>
      <c r="J48" s="61">
        <v>38</v>
      </c>
    </row>
    <row r="49" spans="1:10" hidden="1" x14ac:dyDescent="0.25">
      <c r="A49" s="22">
        <v>2025</v>
      </c>
      <c r="B49" s="23" t="s">
        <v>13</v>
      </c>
      <c r="C49" s="23" t="s">
        <v>101</v>
      </c>
      <c r="D49" s="23" t="s">
        <v>133</v>
      </c>
      <c r="E49" s="24">
        <v>12</v>
      </c>
      <c r="F49" s="99"/>
      <c r="G49"/>
      <c r="H49"/>
      <c r="I49" t="s">
        <v>124</v>
      </c>
      <c r="J49" s="61">
        <v>16</v>
      </c>
    </row>
    <row r="50" spans="1:10" hidden="1" x14ac:dyDescent="0.25">
      <c r="A50" s="22">
        <v>2025</v>
      </c>
      <c r="B50" s="23" t="s">
        <v>13</v>
      </c>
      <c r="C50" s="23" t="s">
        <v>101</v>
      </c>
      <c r="D50" s="23" t="s">
        <v>137</v>
      </c>
      <c r="E50" s="24">
        <v>15</v>
      </c>
      <c r="F50" s="99"/>
      <c r="G50"/>
      <c r="H50"/>
      <c r="I50" t="s">
        <v>234</v>
      </c>
      <c r="J50" s="61">
        <v>2</v>
      </c>
    </row>
    <row r="51" spans="1:10" hidden="1" x14ac:dyDescent="0.25">
      <c r="A51" s="22">
        <v>2025</v>
      </c>
      <c r="B51" s="23" t="s">
        <v>13</v>
      </c>
      <c r="C51" s="23" t="s">
        <v>101</v>
      </c>
      <c r="D51" s="23" t="s">
        <v>138</v>
      </c>
      <c r="E51" s="24">
        <v>4</v>
      </c>
      <c r="F51" s="99"/>
      <c r="G51"/>
      <c r="H51"/>
      <c r="I51" t="s">
        <v>118</v>
      </c>
      <c r="J51" s="61">
        <v>3</v>
      </c>
    </row>
    <row r="52" spans="1:10" hidden="1" x14ac:dyDescent="0.25">
      <c r="A52" s="22">
        <v>2025</v>
      </c>
      <c r="B52" s="23" t="s">
        <v>13</v>
      </c>
      <c r="C52" s="23" t="s">
        <v>101</v>
      </c>
      <c r="D52" s="23" t="s">
        <v>134</v>
      </c>
      <c r="E52" s="24">
        <v>3</v>
      </c>
      <c r="F52" s="99"/>
      <c r="G52"/>
      <c r="H52"/>
      <c r="I52" t="s">
        <v>225</v>
      </c>
      <c r="J52" s="61">
        <v>1</v>
      </c>
    </row>
    <row r="53" spans="1:10" hidden="1" x14ac:dyDescent="0.25">
      <c r="A53" s="22">
        <v>2025</v>
      </c>
      <c r="B53" s="23" t="s">
        <v>13</v>
      </c>
      <c r="C53" s="23" t="s">
        <v>101</v>
      </c>
      <c r="D53" s="23" t="s">
        <v>135</v>
      </c>
      <c r="E53" s="24">
        <v>1</v>
      </c>
      <c r="F53" s="99"/>
      <c r="G53"/>
      <c r="H53"/>
      <c r="I53" t="s">
        <v>119</v>
      </c>
      <c r="J53" s="61">
        <v>160</v>
      </c>
    </row>
    <row r="54" spans="1:10" hidden="1" x14ac:dyDescent="0.25">
      <c r="A54" s="22">
        <v>2025</v>
      </c>
      <c r="B54" s="23" t="s">
        <v>13</v>
      </c>
      <c r="C54" s="23" t="s">
        <v>101</v>
      </c>
      <c r="D54" s="23" t="s">
        <v>136</v>
      </c>
      <c r="E54" s="24">
        <v>7</v>
      </c>
      <c r="F54" s="99"/>
      <c r="G54"/>
      <c r="H54"/>
      <c r="I54" t="s">
        <v>120</v>
      </c>
      <c r="J54" s="61">
        <v>50</v>
      </c>
    </row>
    <row r="55" spans="1:10" hidden="1" x14ac:dyDescent="0.25">
      <c r="A55" s="22">
        <v>2025</v>
      </c>
      <c r="B55" s="23" t="s">
        <v>13</v>
      </c>
      <c r="C55" s="23" t="s">
        <v>101</v>
      </c>
      <c r="D55" s="23" t="s">
        <v>141</v>
      </c>
      <c r="E55" s="24">
        <v>2</v>
      </c>
      <c r="F55" s="99"/>
      <c r="G55"/>
      <c r="H55"/>
      <c r="I55" t="s">
        <v>121</v>
      </c>
      <c r="J55" s="61">
        <v>14</v>
      </c>
    </row>
    <row r="56" spans="1:10" hidden="1" x14ac:dyDescent="0.25">
      <c r="A56" s="22">
        <v>2025</v>
      </c>
      <c r="B56" s="23" t="s">
        <v>13</v>
      </c>
      <c r="C56" s="23" t="s">
        <v>101</v>
      </c>
      <c r="D56" s="23" t="s">
        <v>139</v>
      </c>
      <c r="E56" s="24">
        <v>259</v>
      </c>
      <c r="F56" s="99"/>
      <c r="G56"/>
      <c r="H56"/>
      <c r="I56" t="s">
        <v>122</v>
      </c>
      <c r="J56" s="61">
        <v>32</v>
      </c>
    </row>
    <row r="57" spans="1:10" hidden="1" x14ac:dyDescent="0.25">
      <c r="A57" s="22">
        <v>2025</v>
      </c>
      <c r="B57" s="23" t="s">
        <v>13</v>
      </c>
      <c r="C57" s="23" t="s">
        <v>101</v>
      </c>
      <c r="D57" s="23" t="s">
        <v>140</v>
      </c>
      <c r="E57" s="24">
        <v>7</v>
      </c>
      <c r="F57" s="99"/>
      <c r="G57"/>
      <c r="H57"/>
      <c r="I57" t="s">
        <v>231</v>
      </c>
      <c r="J57" s="61">
        <v>2</v>
      </c>
    </row>
    <row r="58" spans="1:10" hidden="1" x14ac:dyDescent="0.25">
      <c r="A58" s="22">
        <v>2025</v>
      </c>
      <c r="B58" s="23" t="s">
        <v>13</v>
      </c>
      <c r="C58" s="23" t="s">
        <v>101</v>
      </c>
      <c r="D58" s="23" t="s">
        <v>142</v>
      </c>
      <c r="E58" s="24">
        <v>96</v>
      </c>
      <c r="F58" s="99"/>
      <c r="G58"/>
      <c r="H58"/>
      <c r="I58" t="s">
        <v>232</v>
      </c>
      <c r="J58" s="61">
        <v>12</v>
      </c>
    </row>
    <row r="59" spans="1:10" hidden="1" x14ac:dyDescent="0.25">
      <c r="A59" s="22">
        <v>2025</v>
      </c>
      <c r="B59" s="23" t="s">
        <v>13</v>
      </c>
      <c r="C59" s="23" t="s">
        <v>101</v>
      </c>
      <c r="D59" s="23" t="s">
        <v>143</v>
      </c>
      <c r="E59" s="24">
        <v>9</v>
      </c>
      <c r="F59" s="99"/>
      <c r="G59"/>
      <c r="H59"/>
      <c r="I59" t="s">
        <v>123</v>
      </c>
      <c r="J59" s="61">
        <v>3</v>
      </c>
    </row>
    <row r="60" spans="1:10" hidden="1" x14ac:dyDescent="0.25">
      <c r="A60" s="22">
        <v>2025</v>
      </c>
      <c r="B60" s="23" t="s">
        <v>13</v>
      </c>
      <c r="C60" s="23" t="s">
        <v>101</v>
      </c>
      <c r="D60" s="23" t="s">
        <v>144</v>
      </c>
      <c r="E60" s="24">
        <v>1</v>
      </c>
      <c r="F60" s="99"/>
      <c r="G60"/>
      <c r="H60"/>
      <c r="I60" t="s">
        <v>263</v>
      </c>
      <c r="J60" s="61">
        <v>1</v>
      </c>
    </row>
    <row r="61" spans="1:10" hidden="1" x14ac:dyDescent="0.25">
      <c r="A61" s="22">
        <v>2025</v>
      </c>
      <c r="B61" s="23" t="s">
        <v>13</v>
      </c>
      <c r="C61" s="23" t="s">
        <v>101</v>
      </c>
      <c r="D61" s="23" t="s">
        <v>154</v>
      </c>
      <c r="E61" s="24">
        <v>1</v>
      </c>
      <c r="F61" s="99"/>
      <c r="G61"/>
      <c r="H61"/>
      <c r="I61" t="s">
        <v>125</v>
      </c>
      <c r="J61" s="61">
        <v>22</v>
      </c>
    </row>
    <row r="62" spans="1:10" hidden="1" x14ac:dyDescent="0.25">
      <c r="A62" s="22">
        <v>2025</v>
      </c>
      <c r="B62" s="23" t="s">
        <v>13</v>
      </c>
      <c r="C62" s="23" t="s">
        <v>101</v>
      </c>
      <c r="D62" s="23" t="s">
        <v>145</v>
      </c>
      <c r="E62" s="24">
        <v>19</v>
      </c>
      <c r="F62" s="99"/>
      <c r="G62"/>
      <c r="H62"/>
      <c r="I62" t="s">
        <v>126</v>
      </c>
      <c r="J62" s="61">
        <v>12</v>
      </c>
    </row>
    <row r="63" spans="1:10" hidden="1" x14ac:dyDescent="0.25">
      <c r="A63" s="22">
        <v>2025</v>
      </c>
      <c r="B63" s="23" t="s">
        <v>13</v>
      </c>
      <c r="C63" s="23" t="s">
        <v>101</v>
      </c>
      <c r="D63" s="23" t="s">
        <v>155</v>
      </c>
      <c r="E63" s="24">
        <v>5</v>
      </c>
      <c r="F63" s="99"/>
      <c r="G63"/>
      <c r="H63"/>
      <c r="I63" t="s">
        <v>127</v>
      </c>
      <c r="J63" s="61">
        <v>48</v>
      </c>
    </row>
    <row r="64" spans="1:10" hidden="1" x14ac:dyDescent="0.25">
      <c r="A64" s="22">
        <v>2025</v>
      </c>
      <c r="B64" s="23" t="s">
        <v>13</v>
      </c>
      <c r="C64" s="23" t="s">
        <v>101</v>
      </c>
      <c r="D64" s="23" t="s">
        <v>156</v>
      </c>
      <c r="E64" s="24">
        <v>24</v>
      </c>
      <c r="F64" s="99"/>
      <c r="G64"/>
      <c r="H64"/>
      <c r="I64" t="s">
        <v>237</v>
      </c>
      <c r="J64" s="61">
        <v>1</v>
      </c>
    </row>
    <row r="65" spans="1:10" hidden="1" x14ac:dyDescent="0.25">
      <c r="A65" s="22">
        <v>2025</v>
      </c>
      <c r="B65" s="23" t="s">
        <v>13</v>
      </c>
      <c r="C65" s="23" t="s">
        <v>101</v>
      </c>
      <c r="D65" s="23" t="s">
        <v>146</v>
      </c>
      <c r="E65" s="24">
        <v>74</v>
      </c>
      <c r="F65" s="99"/>
      <c r="G65"/>
      <c r="H65"/>
      <c r="I65" t="s">
        <v>240</v>
      </c>
      <c r="J65" s="61">
        <v>1</v>
      </c>
    </row>
    <row r="66" spans="1:10" hidden="1" x14ac:dyDescent="0.25">
      <c r="A66" s="22">
        <v>2025</v>
      </c>
      <c r="B66" s="23" t="s">
        <v>13</v>
      </c>
      <c r="C66" s="23" t="s">
        <v>101</v>
      </c>
      <c r="D66" s="23" t="s">
        <v>147</v>
      </c>
      <c r="E66" s="24">
        <v>24</v>
      </c>
      <c r="F66" s="99"/>
      <c r="G66"/>
      <c r="H66"/>
      <c r="I66" t="s">
        <v>242</v>
      </c>
      <c r="J66" s="61">
        <v>1</v>
      </c>
    </row>
    <row r="67" spans="1:10" hidden="1" x14ac:dyDescent="0.25">
      <c r="A67" s="22">
        <v>2025</v>
      </c>
      <c r="B67" s="23" t="s">
        <v>13</v>
      </c>
      <c r="C67" s="23" t="s">
        <v>101</v>
      </c>
      <c r="D67" s="23" t="s">
        <v>158</v>
      </c>
      <c r="E67" s="24">
        <v>2</v>
      </c>
      <c r="F67" s="99"/>
      <c r="G67"/>
      <c r="H67"/>
      <c r="I67" t="s">
        <v>128</v>
      </c>
      <c r="J67" s="61">
        <v>113</v>
      </c>
    </row>
    <row r="68" spans="1:10" hidden="1" x14ac:dyDescent="0.25">
      <c r="A68" s="22">
        <v>2025</v>
      </c>
      <c r="B68" s="23" t="s">
        <v>13</v>
      </c>
      <c r="C68" s="23" t="s">
        <v>101</v>
      </c>
      <c r="D68" s="23" t="s">
        <v>159</v>
      </c>
      <c r="E68" s="24">
        <v>4</v>
      </c>
      <c r="F68" s="99"/>
      <c r="G68"/>
      <c r="H68"/>
      <c r="I68" t="s">
        <v>129</v>
      </c>
      <c r="J68" s="61">
        <v>36</v>
      </c>
    </row>
    <row r="69" spans="1:10" hidden="1" x14ac:dyDescent="0.25">
      <c r="A69" s="22">
        <v>2025</v>
      </c>
      <c r="B69" s="23" t="s">
        <v>13</v>
      </c>
      <c r="C69" s="23" t="s">
        <v>101</v>
      </c>
      <c r="D69" s="23" t="s">
        <v>157</v>
      </c>
      <c r="E69" s="24">
        <v>9</v>
      </c>
      <c r="F69" s="99"/>
      <c r="G69"/>
      <c r="H69"/>
      <c r="I69" t="s">
        <v>243</v>
      </c>
      <c r="J69" s="61">
        <v>1</v>
      </c>
    </row>
    <row r="70" spans="1:10" hidden="1" x14ac:dyDescent="0.25">
      <c r="A70" s="22">
        <v>2025</v>
      </c>
      <c r="B70" s="23" t="s">
        <v>13</v>
      </c>
      <c r="C70" s="23" t="s">
        <v>101</v>
      </c>
      <c r="D70" s="23" t="s">
        <v>160</v>
      </c>
      <c r="E70" s="24">
        <v>166</v>
      </c>
      <c r="F70" s="99"/>
      <c r="G70"/>
      <c r="H70"/>
      <c r="I70" t="s">
        <v>130</v>
      </c>
      <c r="J70" s="61">
        <v>333</v>
      </c>
    </row>
    <row r="71" spans="1:10" hidden="1" x14ac:dyDescent="0.25">
      <c r="A71" s="22">
        <v>2025</v>
      </c>
      <c r="B71" s="23" t="s">
        <v>13</v>
      </c>
      <c r="C71" s="23" t="s">
        <v>101</v>
      </c>
      <c r="D71" s="23" t="s">
        <v>161</v>
      </c>
      <c r="E71" s="24">
        <v>3</v>
      </c>
      <c r="F71" s="99"/>
      <c r="G71"/>
      <c r="H71"/>
      <c r="I71" t="s">
        <v>131</v>
      </c>
      <c r="J71" s="61">
        <v>9</v>
      </c>
    </row>
    <row r="72" spans="1:10" hidden="1" x14ac:dyDescent="0.25">
      <c r="A72" s="22">
        <v>2025</v>
      </c>
      <c r="B72" s="23" t="s">
        <v>13</v>
      </c>
      <c r="C72" s="23" t="s">
        <v>101</v>
      </c>
      <c r="D72" s="23" t="s">
        <v>149</v>
      </c>
      <c r="E72" s="24">
        <v>1</v>
      </c>
      <c r="F72" s="99"/>
      <c r="G72"/>
      <c r="H72"/>
      <c r="I72" t="s">
        <v>132</v>
      </c>
      <c r="J72" s="61">
        <v>66</v>
      </c>
    </row>
    <row r="73" spans="1:10" hidden="1" x14ac:dyDescent="0.25">
      <c r="A73" s="22">
        <v>2025</v>
      </c>
      <c r="B73" s="23" t="s">
        <v>13</v>
      </c>
      <c r="C73" s="23" t="s">
        <v>101</v>
      </c>
      <c r="D73" s="23" t="s">
        <v>148</v>
      </c>
      <c r="E73" s="24">
        <v>2</v>
      </c>
      <c r="F73" s="99"/>
      <c r="G73"/>
      <c r="H73"/>
      <c r="I73" t="s">
        <v>133</v>
      </c>
      <c r="J73" s="61">
        <v>25</v>
      </c>
    </row>
    <row r="74" spans="1:10" hidden="1" x14ac:dyDescent="0.25">
      <c r="A74" s="22">
        <v>2025</v>
      </c>
      <c r="B74" s="23" t="s">
        <v>13</v>
      </c>
      <c r="C74" s="23" t="s">
        <v>101</v>
      </c>
      <c r="D74" s="23" t="s">
        <v>162</v>
      </c>
      <c r="E74" s="24">
        <v>2</v>
      </c>
      <c r="F74" s="99"/>
      <c r="G74"/>
      <c r="H74"/>
      <c r="I74" t="s">
        <v>137</v>
      </c>
      <c r="J74" s="61">
        <v>18</v>
      </c>
    </row>
    <row r="75" spans="1:10" hidden="1" x14ac:dyDescent="0.25">
      <c r="A75" s="22">
        <v>2025</v>
      </c>
      <c r="B75" s="23" t="s">
        <v>13</v>
      </c>
      <c r="C75" s="23" t="s">
        <v>101</v>
      </c>
      <c r="D75" s="23" t="s">
        <v>150</v>
      </c>
      <c r="E75" s="24">
        <v>24</v>
      </c>
      <c r="F75" s="99"/>
      <c r="G75"/>
      <c r="H75"/>
      <c r="I75" t="s">
        <v>138</v>
      </c>
      <c r="J75" s="61">
        <v>4</v>
      </c>
    </row>
    <row r="76" spans="1:10" hidden="1" x14ac:dyDescent="0.25">
      <c r="A76" s="22">
        <v>2025</v>
      </c>
      <c r="B76" s="23" t="s">
        <v>13</v>
      </c>
      <c r="C76" s="23" t="s">
        <v>101</v>
      </c>
      <c r="D76" s="23" t="s">
        <v>151</v>
      </c>
      <c r="E76" s="24">
        <v>5</v>
      </c>
      <c r="F76" s="99"/>
      <c r="G76"/>
      <c r="H76"/>
      <c r="I76" t="s">
        <v>134</v>
      </c>
      <c r="J76" s="61">
        <v>18</v>
      </c>
    </row>
    <row r="77" spans="1:10" hidden="1" x14ac:dyDescent="0.25">
      <c r="A77" s="22">
        <v>2025</v>
      </c>
      <c r="B77" s="23" t="s">
        <v>13</v>
      </c>
      <c r="C77" s="23" t="s">
        <v>101</v>
      </c>
      <c r="D77" s="23" t="s">
        <v>152</v>
      </c>
      <c r="E77" s="24">
        <v>11</v>
      </c>
      <c r="F77" s="99"/>
      <c r="G77"/>
      <c r="H77"/>
      <c r="I77" t="s">
        <v>135</v>
      </c>
      <c r="J77" s="61">
        <v>5</v>
      </c>
    </row>
    <row r="78" spans="1:10" hidden="1" x14ac:dyDescent="0.25">
      <c r="A78" s="22">
        <v>2025</v>
      </c>
      <c r="B78" s="23" t="s">
        <v>13</v>
      </c>
      <c r="C78" s="23" t="s">
        <v>101</v>
      </c>
      <c r="D78" s="23" t="s">
        <v>153</v>
      </c>
      <c r="E78" s="24">
        <v>4</v>
      </c>
      <c r="F78" s="99"/>
      <c r="G78"/>
      <c r="H78"/>
      <c r="I78" t="s">
        <v>136</v>
      </c>
      <c r="J78" s="61">
        <v>12</v>
      </c>
    </row>
    <row r="79" spans="1:10" hidden="1" x14ac:dyDescent="0.25">
      <c r="A79" s="22">
        <v>2025</v>
      </c>
      <c r="B79" s="23" t="s">
        <v>13</v>
      </c>
      <c r="C79" s="23" t="s">
        <v>101</v>
      </c>
      <c r="D79" s="23" t="s">
        <v>163</v>
      </c>
      <c r="E79" s="24">
        <v>59</v>
      </c>
      <c r="F79" s="99"/>
      <c r="G79"/>
      <c r="H79"/>
      <c r="I79" t="s">
        <v>141</v>
      </c>
      <c r="J79" s="61">
        <v>26</v>
      </c>
    </row>
    <row r="80" spans="1:10" hidden="1" x14ac:dyDescent="0.25">
      <c r="A80" s="22">
        <v>2025</v>
      </c>
      <c r="B80" s="23" t="s">
        <v>13</v>
      </c>
      <c r="C80" s="23" t="s">
        <v>101</v>
      </c>
      <c r="D80" s="23" t="s">
        <v>165</v>
      </c>
      <c r="E80" s="24">
        <v>1</v>
      </c>
      <c r="F80" s="99"/>
      <c r="G80"/>
      <c r="H80"/>
      <c r="I80" t="s">
        <v>139</v>
      </c>
      <c r="J80" s="61">
        <v>654</v>
      </c>
    </row>
    <row r="81" spans="1:10" hidden="1" x14ac:dyDescent="0.25">
      <c r="A81" s="22">
        <v>2025</v>
      </c>
      <c r="B81" s="23" t="s">
        <v>13</v>
      </c>
      <c r="C81" s="23" t="s">
        <v>101</v>
      </c>
      <c r="D81" s="23" t="s">
        <v>164</v>
      </c>
      <c r="E81" s="24">
        <v>913</v>
      </c>
      <c r="F81" s="99"/>
      <c r="G81"/>
      <c r="H81"/>
      <c r="I81" t="s">
        <v>140</v>
      </c>
      <c r="J81" s="61">
        <v>35</v>
      </c>
    </row>
    <row r="82" spans="1:10" hidden="1" x14ac:dyDescent="0.25">
      <c r="A82" s="22">
        <v>2025</v>
      </c>
      <c r="B82" s="23" t="s">
        <v>13</v>
      </c>
      <c r="C82" s="23" t="s">
        <v>101</v>
      </c>
      <c r="D82" s="23" t="s">
        <v>166</v>
      </c>
      <c r="E82" s="24">
        <v>1</v>
      </c>
      <c r="F82" s="99"/>
      <c r="G82"/>
      <c r="H82"/>
      <c r="I82" t="s">
        <v>142</v>
      </c>
      <c r="J82" s="61">
        <v>327</v>
      </c>
    </row>
    <row r="83" spans="1:10" hidden="1" x14ac:dyDescent="0.25">
      <c r="A83" s="22">
        <v>2025</v>
      </c>
      <c r="B83" s="23" t="s">
        <v>13</v>
      </c>
      <c r="C83" s="23" t="s">
        <v>101</v>
      </c>
      <c r="D83" s="23" t="s">
        <v>167</v>
      </c>
      <c r="E83" s="24">
        <v>3</v>
      </c>
      <c r="F83" s="99"/>
      <c r="G83"/>
      <c r="H83"/>
      <c r="I83" t="s">
        <v>143</v>
      </c>
      <c r="J83" s="61">
        <v>66</v>
      </c>
    </row>
    <row r="84" spans="1:10" hidden="1" x14ac:dyDescent="0.25">
      <c r="A84" s="22">
        <v>2025</v>
      </c>
      <c r="B84" s="23" t="s">
        <v>13</v>
      </c>
      <c r="C84" s="23" t="s">
        <v>101</v>
      </c>
      <c r="D84" s="23" t="s">
        <v>168</v>
      </c>
      <c r="E84" s="24">
        <v>5</v>
      </c>
      <c r="F84" s="99"/>
      <c r="G84"/>
      <c r="H84"/>
      <c r="I84" t="s">
        <v>144</v>
      </c>
      <c r="J84" s="61">
        <v>6</v>
      </c>
    </row>
    <row r="85" spans="1:10" hidden="1" x14ac:dyDescent="0.25">
      <c r="A85" s="67">
        <v>2025</v>
      </c>
      <c r="B85" s="68" t="s">
        <v>13</v>
      </c>
      <c r="C85" s="68" t="s">
        <v>290</v>
      </c>
      <c r="D85" s="68"/>
      <c r="E85" s="69">
        <v>3433</v>
      </c>
      <c r="F85" s="101"/>
      <c r="G85"/>
      <c r="H85"/>
      <c r="I85" t="s">
        <v>249</v>
      </c>
      <c r="J85" s="61">
        <v>1</v>
      </c>
    </row>
    <row r="86" spans="1:10" ht="16.5" hidden="1" thickTop="1" thickBot="1" x14ac:dyDescent="0.3">
      <c r="A86" s="70">
        <v>2025</v>
      </c>
      <c r="B86" s="71" t="s">
        <v>291</v>
      </c>
      <c r="C86" s="71"/>
      <c r="D86" s="71"/>
      <c r="E86" s="72">
        <v>3688</v>
      </c>
      <c r="F86" s="102"/>
      <c r="G86"/>
      <c r="H86"/>
      <c r="I86" t="s">
        <v>154</v>
      </c>
      <c r="J86" s="61">
        <v>19</v>
      </c>
    </row>
    <row r="87" spans="1:10" hidden="1" x14ac:dyDescent="0.25">
      <c r="A87" s="22">
        <v>2025</v>
      </c>
      <c r="B87" s="23" t="s">
        <v>253</v>
      </c>
      <c r="C87" s="23" t="s">
        <v>91</v>
      </c>
      <c r="D87" s="23" t="s">
        <v>92</v>
      </c>
      <c r="E87" s="24">
        <v>14</v>
      </c>
      <c r="F87" s="99"/>
      <c r="G87"/>
      <c r="H87"/>
      <c r="I87" t="s">
        <v>145</v>
      </c>
      <c r="J87" s="61">
        <v>85</v>
      </c>
    </row>
    <row r="88" spans="1:10" hidden="1" x14ac:dyDescent="0.25">
      <c r="A88" s="22">
        <v>2025</v>
      </c>
      <c r="B88" s="23" t="s">
        <v>253</v>
      </c>
      <c r="C88" s="23" t="s">
        <v>91</v>
      </c>
      <c r="D88" s="23" t="s">
        <v>194</v>
      </c>
      <c r="E88" s="24">
        <v>7</v>
      </c>
      <c r="F88" s="99"/>
      <c r="G88"/>
      <c r="H88"/>
      <c r="I88" t="s">
        <v>155</v>
      </c>
      <c r="J88" s="61">
        <v>30</v>
      </c>
    </row>
    <row r="89" spans="1:10" hidden="1" x14ac:dyDescent="0.25">
      <c r="A89" s="22">
        <v>2025</v>
      </c>
      <c r="B89" s="23" t="s">
        <v>253</v>
      </c>
      <c r="C89" s="23" t="s">
        <v>91</v>
      </c>
      <c r="D89" s="23" t="s">
        <v>195</v>
      </c>
      <c r="E89" s="24">
        <v>1</v>
      </c>
      <c r="F89" s="99"/>
      <c r="G89"/>
      <c r="H89"/>
      <c r="I89" t="s">
        <v>156</v>
      </c>
      <c r="J89" s="61">
        <v>176</v>
      </c>
    </row>
    <row r="90" spans="1:10" hidden="1" x14ac:dyDescent="0.25">
      <c r="A90" s="22">
        <v>2025</v>
      </c>
      <c r="B90" s="23" t="s">
        <v>253</v>
      </c>
      <c r="C90" s="23" t="s">
        <v>91</v>
      </c>
      <c r="D90" s="23" t="s">
        <v>93</v>
      </c>
      <c r="E90" s="24">
        <v>13</v>
      </c>
      <c r="F90" s="99"/>
      <c r="G90"/>
      <c r="H90"/>
      <c r="I90" t="s">
        <v>146</v>
      </c>
      <c r="J90" s="61">
        <v>524</v>
      </c>
    </row>
    <row r="91" spans="1:10" hidden="1" x14ac:dyDescent="0.25">
      <c r="A91" s="22">
        <v>2025</v>
      </c>
      <c r="B91" s="23" t="s">
        <v>253</v>
      </c>
      <c r="C91" s="23" t="s">
        <v>91</v>
      </c>
      <c r="D91" s="23" t="s">
        <v>200</v>
      </c>
      <c r="E91" s="24">
        <v>1</v>
      </c>
      <c r="F91" s="99"/>
      <c r="G91"/>
      <c r="H91"/>
      <c r="I91" t="s">
        <v>147</v>
      </c>
      <c r="J91" s="61">
        <v>71</v>
      </c>
    </row>
    <row r="92" spans="1:10" hidden="1" x14ac:dyDescent="0.25">
      <c r="A92" s="22">
        <v>2025</v>
      </c>
      <c r="B92" s="23" t="s">
        <v>253</v>
      </c>
      <c r="C92" s="23" t="s">
        <v>91</v>
      </c>
      <c r="D92" s="23" t="s">
        <v>94</v>
      </c>
      <c r="E92" s="24">
        <v>1</v>
      </c>
      <c r="F92" s="99"/>
      <c r="G92"/>
      <c r="H92"/>
      <c r="I92" t="s">
        <v>158</v>
      </c>
      <c r="J92" s="61">
        <v>14</v>
      </c>
    </row>
    <row r="93" spans="1:10" hidden="1" x14ac:dyDescent="0.25">
      <c r="A93" s="22">
        <v>2025</v>
      </c>
      <c r="B93" s="23" t="s">
        <v>253</v>
      </c>
      <c r="C93" s="23" t="s">
        <v>91</v>
      </c>
      <c r="D93" s="23" t="s">
        <v>96</v>
      </c>
      <c r="E93" s="24">
        <v>2</v>
      </c>
      <c r="F93" s="99"/>
      <c r="G93"/>
      <c r="H93"/>
      <c r="I93" t="s">
        <v>159</v>
      </c>
      <c r="J93" s="61">
        <v>10</v>
      </c>
    </row>
    <row r="94" spans="1:10" hidden="1" x14ac:dyDescent="0.25">
      <c r="A94" s="22">
        <v>2025</v>
      </c>
      <c r="B94" s="23" t="s">
        <v>253</v>
      </c>
      <c r="C94" s="23" t="s">
        <v>91</v>
      </c>
      <c r="D94" s="23" t="s">
        <v>98</v>
      </c>
      <c r="E94" s="24">
        <v>387</v>
      </c>
      <c r="F94" s="99"/>
      <c r="G94"/>
      <c r="H94"/>
      <c r="I94" t="s">
        <v>157</v>
      </c>
      <c r="J94" s="61">
        <v>28</v>
      </c>
    </row>
    <row r="95" spans="1:10" hidden="1" x14ac:dyDescent="0.25">
      <c r="A95" s="22">
        <v>2025</v>
      </c>
      <c r="B95" s="23" t="s">
        <v>253</v>
      </c>
      <c r="C95" s="23" t="s">
        <v>91</v>
      </c>
      <c r="D95" s="23" t="s">
        <v>99</v>
      </c>
      <c r="E95" s="24">
        <v>12</v>
      </c>
      <c r="F95" s="99"/>
      <c r="G95"/>
      <c r="H95"/>
      <c r="I95" t="s">
        <v>160</v>
      </c>
      <c r="J95" s="61">
        <v>411</v>
      </c>
    </row>
    <row r="96" spans="1:10" hidden="1" x14ac:dyDescent="0.25">
      <c r="A96" s="22">
        <v>2025</v>
      </c>
      <c r="B96" s="23" t="s">
        <v>253</v>
      </c>
      <c r="C96" s="23" t="s">
        <v>91</v>
      </c>
      <c r="D96" s="23" t="s">
        <v>211</v>
      </c>
      <c r="E96" s="24">
        <v>6</v>
      </c>
      <c r="F96" s="99"/>
      <c r="G96"/>
      <c r="H96"/>
      <c r="I96" t="s">
        <v>161</v>
      </c>
      <c r="J96" s="61">
        <v>4</v>
      </c>
    </row>
    <row r="97" spans="1:10" hidden="1" x14ac:dyDescent="0.25">
      <c r="A97" s="67">
        <v>2025</v>
      </c>
      <c r="B97" s="68" t="s">
        <v>253</v>
      </c>
      <c r="C97" s="68" t="s">
        <v>289</v>
      </c>
      <c r="D97" s="68"/>
      <c r="E97" s="69">
        <v>444</v>
      </c>
      <c r="F97" s="101"/>
      <c r="G97"/>
      <c r="H97"/>
      <c r="I97" t="s">
        <v>250</v>
      </c>
      <c r="J97" s="61">
        <v>2</v>
      </c>
    </row>
    <row r="98" spans="1:10" hidden="1" x14ac:dyDescent="0.25">
      <c r="A98" s="22">
        <v>2025</v>
      </c>
      <c r="B98" s="23" t="s">
        <v>253</v>
      </c>
      <c r="C98" s="23" t="s">
        <v>101</v>
      </c>
      <c r="D98" s="23" t="s">
        <v>102</v>
      </c>
      <c r="E98" s="24">
        <v>776</v>
      </c>
      <c r="F98" s="99"/>
      <c r="G98"/>
      <c r="H98"/>
      <c r="I98" t="s">
        <v>149</v>
      </c>
      <c r="J98" s="61">
        <v>30</v>
      </c>
    </row>
    <row r="99" spans="1:10" hidden="1" x14ac:dyDescent="0.25">
      <c r="A99" s="22">
        <v>2025</v>
      </c>
      <c r="B99" s="23" t="s">
        <v>253</v>
      </c>
      <c r="C99" s="23" t="s">
        <v>101</v>
      </c>
      <c r="D99" s="23" t="s">
        <v>103</v>
      </c>
      <c r="E99" s="24">
        <v>32</v>
      </c>
      <c r="F99" s="99"/>
      <c r="G99"/>
      <c r="H99"/>
      <c r="I99" t="s">
        <v>148</v>
      </c>
      <c r="J99" s="61">
        <v>13</v>
      </c>
    </row>
    <row r="100" spans="1:10" hidden="1" x14ac:dyDescent="0.25">
      <c r="A100" s="22">
        <v>2025</v>
      </c>
      <c r="B100" s="23" t="s">
        <v>253</v>
      </c>
      <c r="C100" s="23" t="s">
        <v>101</v>
      </c>
      <c r="D100" s="23" t="s">
        <v>107</v>
      </c>
      <c r="E100" s="24">
        <v>3</v>
      </c>
      <c r="F100" s="99"/>
      <c r="G100"/>
      <c r="H100"/>
      <c r="I100" t="s">
        <v>162</v>
      </c>
      <c r="J100" s="61">
        <v>5</v>
      </c>
    </row>
    <row r="101" spans="1:10" hidden="1" x14ac:dyDescent="0.25">
      <c r="A101" s="22">
        <v>2025</v>
      </c>
      <c r="B101" s="23" t="s">
        <v>253</v>
      </c>
      <c r="C101" s="23" t="s">
        <v>101</v>
      </c>
      <c r="D101" s="23" t="s">
        <v>108</v>
      </c>
      <c r="E101" s="24">
        <v>4</v>
      </c>
      <c r="F101" s="99"/>
      <c r="G101"/>
      <c r="H101"/>
      <c r="I101" t="s">
        <v>150</v>
      </c>
      <c r="J101" s="61">
        <v>373</v>
      </c>
    </row>
    <row r="102" spans="1:10" hidden="1" x14ac:dyDescent="0.25">
      <c r="A102" s="22">
        <v>2025</v>
      </c>
      <c r="B102" s="23" t="s">
        <v>253</v>
      </c>
      <c r="C102" s="23" t="s">
        <v>101</v>
      </c>
      <c r="D102" s="23" t="s">
        <v>109</v>
      </c>
      <c r="E102" s="24">
        <v>1</v>
      </c>
      <c r="F102" s="99"/>
      <c r="G102"/>
      <c r="H102"/>
      <c r="I102" t="s">
        <v>151</v>
      </c>
      <c r="J102" s="61">
        <v>33</v>
      </c>
    </row>
    <row r="103" spans="1:10" hidden="1" x14ac:dyDescent="0.25">
      <c r="A103" s="22">
        <v>2025</v>
      </c>
      <c r="B103" s="23" t="s">
        <v>253</v>
      </c>
      <c r="C103" s="23" t="s">
        <v>101</v>
      </c>
      <c r="D103" s="23" t="s">
        <v>111</v>
      </c>
      <c r="E103" s="24">
        <v>1</v>
      </c>
      <c r="F103" s="99"/>
      <c r="G103"/>
      <c r="H103"/>
      <c r="I103" t="s">
        <v>152</v>
      </c>
      <c r="J103" s="61">
        <v>76</v>
      </c>
    </row>
    <row r="104" spans="1:10" hidden="1" x14ac:dyDescent="0.25">
      <c r="A104" s="22">
        <v>2025</v>
      </c>
      <c r="B104" s="23" t="s">
        <v>253</v>
      </c>
      <c r="C104" s="23" t="s">
        <v>101</v>
      </c>
      <c r="D104" s="23" t="s">
        <v>115</v>
      </c>
      <c r="E104" s="24">
        <v>14</v>
      </c>
      <c r="F104" s="99"/>
      <c r="G104"/>
      <c r="H104"/>
      <c r="I104" t="s">
        <v>153</v>
      </c>
      <c r="J104" s="61">
        <v>9</v>
      </c>
    </row>
    <row r="105" spans="1:10" hidden="1" x14ac:dyDescent="0.25">
      <c r="A105" s="22">
        <v>2025</v>
      </c>
      <c r="B105" s="23" t="s">
        <v>253</v>
      </c>
      <c r="C105" s="23" t="s">
        <v>101</v>
      </c>
      <c r="D105" s="23" t="s">
        <v>116</v>
      </c>
      <c r="E105" s="24">
        <v>1</v>
      </c>
      <c r="F105" s="99"/>
      <c r="G105"/>
      <c r="H105"/>
      <c r="I105" t="s">
        <v>251</v>
      </c>
      <c r="J105" s="61">
        <v>11</v>
      </c>
    </row>
    <row r="106" spans="1:10" hidden="1" x14ac:dyDescent="0.25">
      <c r="A106" s="22">
        <v>2025</v>
      </c>
      <c r="B106" s="23" t="s">
        <v>253</v>
      </c>
      <c r="C106" s="23" t="s">
        <v>101</v>
      </c>
      <c r="D106" s="23" t="s">
        <v>117</v>
      </c>
      <c r="E106" s="24">
        <v>7</v>
      </c>
      <c r="F106" s="99"/>
      <c r="G106"/>
      <c r="H106"/>
      <c r="I106" t="s">
        <v>163</v>
      </c>
      <c r="J106" s="61">
        <v>143</v>
      </c>
    </row>
    <row r="107" spans="1:10" hidden="1" x14ac:dyDescent="0.25">
      <c r="A107" s="22">
        <v>2025</v>
      </c>
      <c r="B107" s="23" t="s">
        <v>253</v>
      </c>
      <c r="C107" s="23" t="s">
        <v>101</v>
      </c>
      <c r="D107" s="23" t="s">
        <v>234</v>
      </c>
      <c r="E107" s="24">
        <v>1</v>
      </c>
      <c r="F107" s="99"/>
      <c r="G107"/>
      <c r="H107"/>
      <c r="I107" t="s">
        <v>165</v>
      </c>
      <c r="J107" s="61">
        <v>52</v>
      </c>
    </row>
    <row r="108" spans="1:10" hidden="1" x14ac:dyDescent="0.25">
      <c r="A108" s="22">
        <v>2025</v>
      </c>
      <c r="B108" s="23" t="s">
        <v>253</v>
      </c>
      <c r="C108" s="23" t="s">
        <v>101</v>
      </c>
      <c r="D108" s="23" t="s">
        <v>118</v>
      </c>
      <c r="E108" s="24">
        <v>1</v>
      </c>
      <c r="F108" s="99"/>
      <c r="G108"/>
      <c r="H108"/>
      <c r="I108" t="s">
        <v>164</v>
      </c>
      <c r="J108" s="61">
        <v>4394</v>
      </c>
    </row>
    <row r="109" spans="1:10" hidden="1" x14ac:dyDescent="0.25">
      <c r="A109" s="22">
        <v>2025</v>
      </c>
      <c r="B109" s="23" t="s">
        <v>253</v>
      </c>
      <c r="C109" s="23" t="s">
        <v>101</v>
      </c>
      <c r="D109" s="23" t="s">
        <v>119</v>
      </c>
      <c r="E109" s="24">
        <v>45</v>
      </c>
      <c r="F109" s="99"/>
      <c r="G109"/>
      <c r="H109"/>
      <c r="I109" t="s">
        <v>166</v>
      </c>
      <c r="J109" s="61">
        <v>38</v>
      </c>
    </row>
    <row r="110" spans="1:10" hidden="1" x14ac:dyDescent="0.25">
      <c r="A110" s="22">
        <v>2025</v>
      </c>
      <c r="B110" s="23" t="s">
        <v>253</v>
      </c>
      <c r="C110" s="23" t="s">
        <v>101</v>
      </c>
      <c r="D110" s="23" t="s">
        <v>120</v>
      </c>
      <c r="E110" s="24">
        <v>7</v>
      </c>
      <c r="F110" s="99"/>
      <c r="G110"/>
      <c r="H110"/>
      <c r="I110" t="s">
        <v>167</v>
      </c>
      <c r="J110" s="61">
        <v>9</v>
      </c>
    </row>
    <row r="111" spans="1:10" hidden="1" x14ac:dyDescent="0.25">
      <c r="A111" s="22">
        <v>2025</v>
      </c>
      <c r="B111" s="23" t="s">
        <v>253</v>
      </c>
      <c r="C111" s="23" t="s">
        <v>101</v>
      </c>
      <c r="D111" s="23" t="s">
        <v>121</v>
      </c>
      <c r="E111" s="24">
        <v>4</v>
      </c>
      <c r="F111" s="99"/>
      <c r="G111"/>
      <c r="H111"/>
      <c r="I111" t="s">
        <v>168</v>
      </c>
      <c r="J111" s="61">
        <v>40</v>
      </c>
    </row>
    <row r="112" spans="1:10" hidden="1" x14ac:dyDescent="0.25">
      <c r="A112" s="22">
        <v>2025</v>
      </c>
      <c r="B112" s="23" t="s">
        <v>253</v>
      </c>
      <c r="C112" s="23" t="s">
        <v>101</v>
      </c>
      <c r="D112" s="23" t="s">
        <v>122</v>
      </c>
      <c r="E112" s="24">
        <v>10</v>
      </c>
      <c r="F112" s="99"/>
      <c r="G112"/>
      <c r="H112"/>
      <c r="I112" t="s">
        <v>226</v>
      </c>
      <c r="J112" s="61">
        <v>1</v>
      </c>
    </row>
    <row r="113" spans="1:10" hidden="1" x14ac:dyDescent="0.25">
      <c r="A113" s="22">
        <v>2025</v>
      </c>
      <c r="B113" s="23" t="s">
        <v>253</v>
      </c>
      <c r="C113" s="23" t="s">
        <v>101</v>
      </c>
      <c r="D113" s="23" t="s">
        <v>232</v>
      </c>
      <c r="E113" s="24">
        <v>5</v>
      </c>
      <c r="F113" s="99"/>
      <c r="G113"/>
      <c r="H113"/>
      <c r="I113" t="s">
        <v>245</v>
      </c>
      <c r="J113" s="61">
        <v>4</v>
      </c>
    </row>
    <row r="114" spans="1:10" hidden="1" x14ac:dyDescent="0.25">
      <c r="A114" s="22">
        <v>2025</v>
      </c>
      <c r="B114" s="23" t="s">
        <v>253</v>
      </c>
      <c r="C114" s="23" t="s">
        <v>101</v>
      </c>
      <c r="D114" s="23" t="s">
        <v>123</v>
      </c>
      <c r="E114" s="24">
        <v>1</v>
      </c>
      <c r="F114" s="99"/>
      <c r="G114"/>
      <c r="H114" t="s">
        <v>290</v>
      </c>
      <c r="I114"/>
      <c r="J114" s="61">
        <v>14630</v>
      </c>
    </row>
    <row r="115" spans="1:10" hidden="1" x14ac:dyDescent="0.25">
      <c r="A115" s="22">
        <v>2025</v>
      </c>
      <c r="B115" s="23" t="s">
        <v>253</v>
      </c>
      <c r="C115" s="23" t="s">
        <v>101</v>
      </c>
      <c r="D115" s="23" t="s">
        <v>263</v>
      </c>
      <c r="E115" s="24">
        <v>1</v>
      </c>
      <c r="F115" s="99"/>
      <c r="G115" t="s">
        <v>287</v>
      </c>
      <c r="H115"/>
      <c r="I115"/>
      <c r="J115" s="61">
        <v>15705</v>
      </c>
    </row>
    <row r="116" spans="1:10" hidden="1" x14ac:dyDescent="0.25">
      <c r="A116" s="22">
        <v>2025</v>
      </c>
      <c r="B116" s="23" t="s">
        <v>253</v>
      </c>
      <c r="C116" s="23" t="s">
        <v>101</v>
      </c>
      <c r="D116" s="23" t="s">
        <v>125</v>
      </c>
      <c r="E116" s="24">
        <v>1</v>
      </c>
      <c r="F116" s="99"/>
    </row>
    <row r="117" spans="1:10" hidden="1" x14ac:dyDescent="0.25">
      <c r="A117" s="22">
        <v>2025</v>
      </c>
      <c r="B117" s="23" t="s">
        <v>253</v>
      </c>
      <c r="C117" s="23" t="s">
        <v>101</v>
      </c>
      <c r="D117" s="23" t="s">
        <v>126</v>
      </c>
      <c r="E117" s="24">
        <v>6</v>
      </c>
      <c r="F117" s="99"/>
    </row>
    <row r="118" spans="1:10" hidden="1" x14ac:dyDescent="0.25">
      <c r="A118" s="22">
        <v>2025</v>
      </c>
      <c r="B118" s="23" t="s">
        <v>253</v>
      </c>
      <c r="C118" s="23" t="s">
        <v>101</v>
      </c>
      <c r="D118" s="23" t="s">
        <v>127</v>
      </c>
      <c r="E118" s="24">
        <v>10</v>
      </c>
      <c r="F118" s="99"/>
    </row>
    <row r="119" spans="1:10" hidden="1" x14ac:dyDescent="0.25">
      <c r="A119" s="22">
        <v>2025</v>
      </c>
      <c r="B119" s="23" t="s">
        <v>253</v>
      </c>
      <c r="C119" s="23" t="s">
        <v>101</v>
      </c>
      <c r="D119" s="23" t="s">
        <v>237</v>
      </c>
      <c r="E119" s="24">
        <v>1</v>
      </c>
      <c r="F119" s="99"/>
    </row>
    <row r="120" spans="1:10" hidden="1" x14ac:dyDescent="0.25">
      <c r="A120" s="22">
        <v>2025</v>
      </c>
      <c r="B120" s="23" t="s">
        <v>253</v>
      </c>
      <c r="C120" s="23" t="s">
        <v>101</v>
      </c>
      <c r="D120" s="23" t="s">
        <v>240</v>
      </c>
      <c r="E120" s="24">
        <v>1</v>
      </c>
      <c r="F120" s="99"/>
    </row>
    <row r="121" spans="1:10" hidden="1" x14ac:dyDescent="0.25">
      <c r="A121" s="22">
        <v>2025</v>
      </c>
      <c r="B121" s="23" t="s">
        <v>253</v>
      </c>
      <c r="C121" s="23" t="s">
        <v>101</v>
      </c>
      <c r="D121" s="23" t="s">
        <v>128</v>
      </c>
      <c r="E121" s="24">
        <v>28</v>
      </c>
      <c r="F121" s="99"/>
    </row>
    <row r="122" spans="1:10" hidden="1" x14ac:dyDescent="0.25">
      <c r="A122" s="22">
        <v>2025</v>
      </c>
      <c r="B122" s="23" t="s">
        <v>253</v>
      </c>
      <c r="C122" s="23" t="s">
        <v>101</v>
      </c>
      <c r="D122" s="23" t="s">
        <v>129</v>
      </c>
      <c r="E122" s="24">
        <v>2</v>
      </c>
      <c r="F122" s="99"/>
    </row>
    <row r="123" spans="1:10" hidden="1" x14ac:dyDescent="0.25">
      <c r="A123" s="22">
        <v>2025</v>
      </c>
      <c r="B123" s="23" t="s">
        <v>253</v>
      </c>
      <c r="C123" s="23" t="s">
        <v>101</v>
      </c>
      <c r="D123" s="23" t="s">
        <v>243</v>
      </c>
      <c r="E123" s="24">
        <v>1</v>
      </c>
      <c r="F123" s="99"/>
    </row>
    <row r="124" spans="1:10" hidden="1" x14ac:dyDescent="0.25">
      <c r="A124" s="22">
        <v>2025</v>
      </c>
      <c r="B124" s="23" t="s">
        <v>253</v>
      </c>
      <c r="C124" s="23" t="s">
        <v>101</v>
      </c>
      <c r="D124" s="23" t="s">
        <v>130</v>
      </c>
      <c r="E124" s="24">
        <v>86</v>
      </c>
      <c r="F124" s="99"/>
    </row>
    <row r="125" spans="1:10" hidden="1" x14ac:dyDescent="0.25">
      <c r="A125" s="22">
        <v>2025</v>
      </c>
      <c r="B125" s="23" t="s">
        <v>253</v>
      </c>
      <c r="C125" s="23" t="s">
        <v>101</v>
      </c>
      <c r="D125" s="23" t="s">
        <v>131</v>
      </c>
      <c r="E125" s="24">
        <v>1</v>
      </c>
      <c r="F125" s="99"/>
    </row>
    <row r="126" spans="1:10" hidden="1" x14ac:dyDescent="0.25">
      <c r="A126" s="22">
        <v>2025</v>
      </c>
      <c r="B126" s="23" t="s">
        <v>253</v>
      </c>
      <c r="C126" s="23" t="s">
        <v>101</v>
      </c>
      <c r="D126" s="23" t="s">
        <v>132</v>
      </c>
      <c r="E126" s="24">
        <v>11</v>
      </c>
      <c r="F126" s="99"/>
    </row>
    <row r="127" spans="1:10" hidden="1" x14ac:dyDescent="0.25">
      <c r="A127" s="22">
        <v>2025</v>
      </c>
      <c r="B127" s="23" t="s">
        <v>253</v>
      </c>
      <c r="C127" s="23" t="s">
        <v>101</v>
      </c>
      <c r="D127" s="23" t="s">
        <v>133</v>
      </c>
      <c r="E127" s="24">
        <v>2</v>
      </c>
      <c r="F127" s="99"/>
    </row>
    <row r="128" spans="1:10" hidden="1" x14ac:dyDescent="0.25">
      <c r="A128" s="22">
        <v>2025</v>
      </c>
      <c r="B128" s="23" t="s">
        <v>253</v>
      </c>
      <c r="C128" s="23" t="s">
        <v>101</v>
      </c>
      <c r="D128" s="23" t="s">
        <v>137</v>
      </c>
      <c r="E128" s="24">
        <v>1</v>
      </c>
      <c r="F128" s="99"/>
    </row>
    <row r="129" spans="1:6" hidden="1" x14ac:dyDescent="0.25">
      <c r="A129" s="22">
        <v>2025</v>
      </c>
      <c r="B129" s="23" t="s">
        <v>253</v>
      </c>
      <c r="C129" s="23" t="s">
        <v>101</v>
      </c>
      <c r="D129" s="23" t="s">
        <v>134</v>
      </c>
      <c r="E129" s="24">
        <v>3</v>
      </c>
      <c r="F129" s="99"/>
    </row>
    <row r="130" spans="1:6" hidden="1" x14ac:dyDescent="0.25">
      <c r="A130" s="22">
        <v>2025</v>
      </c>
      <c r="B130" s="23" t="s">
        <v>253</v>
      </c>
      <c r="C130" s="23" t="s">
        <v>101</v>
      </c>
      <c r="D130" s="23" t="s">
        <v>135</v>
      </c>
      <c r="E130" s="24">
        <v>3</v>
      </c>
      <c r="F130" s="99"/>
    </row>
    <row r="131" spans="1:6" hidden="1" x14ac:dyDescent="0.25">
      <c r="A131" s="22">
        <v>2025</v>
      </c>
      <c r="B131" s="23" t="s">
        <v>253</v>
      </c>
      <c r="C131" s="23" t="s">
        <v>101</v>
      </c>
      <c r="D131" s="23" t="s">
        <v>136</v>
      </c>
      <c r="E131" s="24">
        <v>1</v>
      </c>
      <c r="F131" s="99"/>
    </row>
    <row r="132" spans="1:6" hidden="1" x14ac:dyDescent="0.25">
      <c r="A132" s="22">
        <v>2025</v>
      </c>
      <c r="B132" s="23" t="s">
        <v>253</v>
      </c>
      <c r="C132" s="23" t="s">
        <v>101</v>
      </c>
      <c r="D132" s="23" t="s">
        <v>141</v>
      </c>
      <c r="E132" s="24">
        <v>9</v>
      </c>
      <c r="F132" s="99"/>
    </row>
    <row r="133" spans="1:6" hidden="1" x14ac:dyDescent="0.25">
      <c r="A133" s="22">
        <v>2025</v>
      </c>
      <c r="B133" s="23" t="s">
        <v>253</v>
      </c>
      <c r="C133" s="23" t="s">
        <v>101</v>
      </c>
      <c r="D133" s="23" t="s">
        <v>139</v>
      </c>
      <c r="E133" s="24">
        <v>110</v>
      </c>
      <c r="F133" s="99"/>
    </row>
    <row r="134" spans="1:6" hidden="1" x14ac:dyDescent="0.25">
      <c r="A134" s="22">
        <v>2025</v>
      </c>
      <c r="B134" s="23" t="s">
        <v>253</v>
      </c>
      <c r="C134" s="23" t="s">
        <v>101</v>
      </c>
      <c r="D134" s="23" t="s">
        <v>140</v>
      </c>
      <c r="E134" s="24">
        <v>8</v>
      </c>
      <c r="F134" s="99"/>
    </row>
    <row r="135" spans="1:6" hidden="1" x14ac:dyDescent="0.25">
      <c r="A135" s="22">
        <v>2025</v>
      </c>
      <c r="B135" s="23" t="s">
        <v>253</v>
      </c>
      <c r="C135" s="23" t="s">
        <v>101</v>
      </c>
      <c r="D135" s="23" t="s">
        <v>142</v>
      </c>
      <c r="E135" s="24">
        <v>72</v>
      </c>
      <c r="F135" s="99"/>
    </row>
    <row r="136" spans="1:6" hidden="1" x14ac:dyDescent="0.25">
      <c r="A136" s="22">
        <v>2025</v>
      </c>
      <c r="B136" s="23" t="s">
        <v>253</v>
      </c>
      <c r="C136" s="23" t="s">
        <v>101</v>
      </c>
      <c r="D136" s="23" t="s">
        <v>143</v>
      </c>
      <c r="E136" s="24">
        <v>14</v>
      </c>
      <c r="F136" s="99"/>
    </row>
    <row r="137" spans="1:6" hidden="1" x14ac:dyDescent="0.25">
      <c r="A137" s="22">
        <v>2025</v>
      </c>
      <c r="B137" s="23" t="s">
        <v>253</v>
      </c>
      <c r="C137" s="23" t="s">
        <v>101</v>
      </c>
      <c r="D137" s="23" t="s">
        <v>249</v>
      </c>
      <c r="E137" s="24">
        <v>1</v>
      </c>
      <c r="F137" s="99"/>
    </row>
    <row r="138" spans="1:6" hidden="1" x14ac:dyDescent="0.25">
      <c r="A138" s="22">
        <v>2025</v>
      </c>
      <c r="B138" s="23" t="s">
        <v>253</v>
      </c>
      <c r="C138" s="23" t="s">
        <v>101</v>
      </c>
      <c r="D138" s="23" t="s">
        <v>154</v>
      </c>
      <c r="E138" s="24">
        <v>3</v>
      </c>
      <c r="F138" s="99"/>
    </row>
    <row r="139" spans="1:6" hidden="1" x14ac:dyDescent="0.25">
      <c r="A139" s="22">
        <v>2025</v>
      </c>
      <c r="B139" s="23" t="s">
        <v>253</v>
      </c>
      <c r="C139" s="23" t="s">
        <v>101</v>
      </c>
      <c r="D139" s="23" t="s">
        <v>145</v>
      </c>
      <c r="E139" s="24">
        <v>34</v>
      </c>
      <c r="F139" s="99"/>
    </row>
    <row r="140" spans="1:6" hidden="1" x14ac:dyDescent="0.25">
      <c r="A140" s="22">
        <v>2025</v>
      </c>
      <c r="B140" s="23" t="s">
        <v>253</v>
      </c>
      <c r="C140" s="23" t="s">
        <v>101</v>
      </c>
      <c r="D140" s="23" t="s">
        <v>155</v>
      </c>
      <c r="E140" s="24">
        <v>6</v>
      </c>
      <c r="F140" s="99"/>
    </row>
    <row r="141" spans="1:6" hidden="1" x14ac:dyDescent="0.25">
      <c r="A141" s="22">
        <v>2025</v>
      </c>
      <c r="B141" s="23" t="s">
        <v>253</v>
      </c>
      <c r="C141" s="23" t="s">
        <v>101</v>
      </c>
      <c r="D141" s="23" t="s">
        <v>156</v>
      </c>
      <c r="E141" s="24">
        <v>83</v>
      </c>
      <c r="F141" s="99"/>
    </row>
    <row r="142" spans="1:6" hidden="1" x14ac:dyDescent="0.25">
      <c r="A142" s="22">
        <v>2025</v>
      </c>
      <c r="B142" s="23" t="s">
        <v>253</v>
      </c>
      <c r="C142" s="23" t="s">
        <v>101</v>
      </c>
      <c r="D142" s="23" t="s">
        <v>146</v>
      </c>
      <c r="E142" s="24">
        <v>259</v>
      </c>
      <c r="F142" s="99"/>
    </row>
    <row r="143" spans="1:6" hidden="1" x14ac:dyDescent="0.25">
      <c r="A143" s="22">
        <v>2025</v>
      </c>
      <c r="B143" s="23" t="s">
        <v>253</v>
      </c>
      <c r="C143" s="23" t="s">
        <v>101</v>
      </c>
      <c r="D143" s="23" t="s">
        <v>147</v>
      </c>
      <c r="E143" s="24">
        <v>20</v>
      </c>
      <c r="F143" s="99"/>
    </row>
    <row r="144" spans="1:6" hidden="1" x14ac:dyDescent="0.25">
      <c r="A144" s="22">
        <v>2025</v>
      </c>
      <c r="B144" s="23" t="s">
        <v>253</v>
      </c>
      <c r="C144" s="23" t="s">
        <v>101</v>
      </c>
      <c r="D144" s="23" t="s">
        <v>158</v>
      </c>
      <c r="E144" s="24">
        <v>4</v>
      </c>
      <c r="F144" s="99"/>
    </row>
    <row r="145" spans="1:6" hidden="1" x14ac:dyDescent="0.25">
      <c r="A145" s="22">
        <v>2025</v>
      </c>
      <c r="B145" s="23" t="s">
        <v>253</v>
      </c>
      <c r="C145" s="23" t="s">
        <v>101</v>
      </c>
      <c r="D145" s="23" t="s">
        <v>159</v>
      </c>
      <c r="E145" s="24">
        <v>2</v>
      </c>
      <c r="F145" s="99"/>
    </row>
    <row r="146" spans="1:6" hidden="1" x14ac:dyDescent="0.25">
      <c r="A146" s="22">
        <v>2025</v>
      </c>
      <c r="B146" s="23" t="s">
        <v>253</v>
      </c>
      <c r="C146" s="23" t="s">
        <v>101</v>
      </c>
      <c r="D146" s="23" t="s">
        <v>157</v>
      </c>
      <c r="E146" s="24">
        <v>5</v>
      </c>
      <c r="F146" s="99"/>
    </row>
    <row r="147" spans="1:6" hidden="1" x14ac:dyDescent="0.25">
      <c r="A147" s="22">
        <v>2025</v>
      </c>
      <c r="B147" s="23" t="s">
        <v>253</v>
      </c>
      <c r="C147" s="23" t="s">
        <v>101</v>
      </c>
      <c r="D147" s="23" t="s">
        <v>160</v>
      </c>
      <c r="E147" s="24">
        <v>110</v>
      </c>
      <c r="F147" s="99"/>
    </row>
    <row r="148" spans="1:6" hidden="1" x14ac:dyDescent="0.25">
      <c r="A148" s="22">
        <v>2025</v>
      </c>
      <c r="B148" s="23" t="s">
        <v>253</v>
      </c>
      <c r="C148" s="23" t="s">
        <v>101</v>
      </c>
      <c r="D148" s="23" t="s">
        <v>161</v>
      </c>
      <c r="E148" s="24">
        <v>1</v>
      </c>
      <c r="F148" s="99"/>
    </row>
    <row r="149" spans="1:6" hidden="1" x14ac:dyDescent="0.25">
      <c r="A149" s="22">
        <v>2025</v>
      </c>
      <c r="B149" s="23" t="s">
        <v>253</v>
      </c>
      <c r="C149" s="23" t="s">
        <v>101</v>
      </c>
      <c r="D149" s="23" t="s">
        <v>149</v>
      </c>
      <c r="E149" s="24">
        <v>8</v>
      </c>
      <c r="F149" s="99"/>
    </row>
    <row r="150" spans="1:6" hidden="1" x14ac:dyDescent="0.25">
      <c r="A150" s="22">
        <v>2025</v>
      </c>
      <c r="B150" s="23" t="s">
        <v>253</v>
      </c>
      <c r="C150" s="23" t="s">
        <v>101</v>
      </c>
      <c r="D150" s="23" t="s">
        <v>148</v>
      </c>
      <c r="E150" s="24">
        <v>3</v>
      </c>
      <c r="F150" s="99"/>
    </row>
    <row r="151" spans="1:6" hidden="1" x14ac:dyDescent="0.25">
      <c r="A151" s="22">
        <v>2025</v>
      </c>
      <c r="B151" s="23" t="s">
        <v>253</v>
      </c>
      <c r="C151" s="23" t="s">
        <v>101</v>
      </c>
      <c r="D151" s="23" t="s">
        <v>150</v>
      </c>
      <c r="E151" s="24">
        <v>80</v>
      </c>
      <c r="F151" s="99"/>
    </row>
    <row r="152" spans="1:6" hidden="1" x14ac:dyDescent="0.25">
      <c r="A152" s="22">
        <v>2025</v>
      </c>
      <c r="B152" s="23" t="s">
        <v>253</v>
      </c>
      <c r="C152" s="23" t="s">
        <v>101</v>
      </c>
      <c r="D152" s="23" t="s">
        <v>151</v>
      </c>
      <c r="E152" s="24">
        <v>7</v>
      </c>
      <c r="F152" s="99"/>
    </row>
    <row r="153" spans="1:6" hidden="1" x14ac:dyDescent="0.25">
      <c r="A153" s="22">
        <v>2025</v>
      </c>
      <c r="B153" s="23" t="s">
        <v>253</v>
      </c>
      <c r="C153" s="23" t="s">
        <v>101</v>
      </c>
      <c r="D153" s="23" t="s">
        <v>152</v>
      </c>
      <c r="E153" s="24">
        <v>12</v>
      </c>
      <c r="F153" s="99"/>
    </row>
    <row r="154" spans="1:6" hidden="1" x14ac:dyDescent="0.25">
      <c r="A154" s="22">
        <v>2025</v>
      </c>
      <c r="B154" s="23" t="s">
        <v>253</v>
      </c>
      <c r="C154" s="23" t="s">
        <v>101</v>
      </c>
      <c r="D154" s="23" t="s">
        <v>153</v>
      </c>
      <c r="E154" s="24">
        <v>3</v>
      </c>
      <c r="F154" s="99"/>
    </row>
    <row r="155" spans="1:6" hidden="1" x14ac:dyDescent="0.25">
      <c r="A155" s="22">
        <v>2025</v>
      </c>
      <c r="B155" s="23" t="s">
        <v>253</v>
      </c>
      <c r="C155" s="23" t="s">
        <v>101</v>
      </c>
      <c r="D155" s="23" t="s">
        <v>251</v>
      </c>
      <c r="E155" s="24">
        <v>1</v>
      </c>
      <c r="F155" s="99"/>
    </row>
    <row r="156" spans="1:6" hidden="1" x14ac:dyDescent="0.25">
      <c r="A156" s="22">
        <v>2025</v>
      </c>
      <c r="B156" s="23" t="s">
        <v>253</v>
      </c>
      <c r="C156" s="23" t="s">
        <v>101</v>
      </c>
      <c r="D156" s="23" t="s">
        <v>163</v>
      </c>
      <c r="E156" s="24">
        <v>20</v>
      </c>
      <c r="F156" s="99"/>
    </row>
    <row r="157" spans="1:6" hidden="1" x14ac:dyDescent="0.25">
      <c r="A157" s="22">
        <v>2025</v>
      </c>
      <c r="B157" s="23" t="s">
        <v>253</v>
      </c>
      <c r="C157" s="23" t="s">
        <v>101</v>
      </c>
      <c r="D157" s="23" t="s">
        <v>165</v>
      </c>
      <c r="E157" s="24">
        <v>7</v>
      </c>
      <c r="F157" s="99"/>
    </row>
    <row r="158" spans="1:6" hidden="1" x14ac:dyDescent="0.25">
      <c r="A158" s="22">
        <v>2025</v>
      </c>
      <c r="B158" s="23" t="s">
        <v>253</v>
      </c>
      <c r="C158" s="23" t="s">
        <v>101</v>
      </c>
      <c r="D158" s="23" t="s">
        <v>164</v>
      </c>
      <c r="E158" s="24">
        <v>1143</v>
      </c>
      <c r="F158" s="99"/>
    </row>
    <row r="159" spans="1:6" hidden="1" x14ac:dyDescent="0.25">
      <c r="A159" s="22">
        <v>2025</v>
      </c>
      <c r="B159" s="23" t="s">
        <v>253</v>
      </c>
      <c r="C159" s="23" t="s">
        <v>101</v>
      </c>
      <c r="D159" s="23" t="s">
        <v>166</v>
      </c>
      <c r="E159" s="24">
        <v>22</v>
      </c>
      <c r="F159" s="99"/>
    </row>
    <row r="160" spans="1:6" hidden="1" x14ac:dyDescent="0.25">
      <c r="A160" s="22">
        <v>2025</v>
      </c>
      <c r="B160" s="23" t="s">
        <v>253</v>
      </c>
      <c r="C160" s="23" t="s">
        <v>101</v>
      </c>
      <c r="D160" s="23" t="s">
        <v>167</v>
      </c>
      <c r="E160" s="24">
        <v>1</v>
      </c>
      <c r="F160" s="99"/>
    </row>
    <row r="161" spans="1:6" hidden="1" x14ac:dyDescent="0.25">
      <c r="A161" s="22">
        <v>2025</v>
      </c>
      <c r="B161" s="23" t="s">
        <v>253</v>
      </c>
      <c r="C161" s="23" t="s">
        <v>101</v>
      </c>
      <c r="D161" s="23" t="s">
        <v>168</v>
      </c>
      <c r="E161" s="24">
        <v>14</v>
      </c>
      <c r="F161" s="99"/>
    </row>
    <row r="162" spans="1:6" hidden="1" x14ac:dyDescent="0.25">
      <c r="A162" s="67">
        <v>2025</v>
      </c>
      <c r="B162" s="68" t="s">
        <v>253</v>
      </c>
      <c r="C162" s="68" t="s">
        <v>290</v>
      </c>
      <c r="D162" s="68"/>
      <c r="E162" s="69">
        <v>3134</v>
      </c>
      <c r="F162" s="101"/>
    </row>
    <row r="163" spans="1:6" ht="16.5" hidden="1" thickTop="1" thickBot="1" x14ac:dyDescent="0.3">
      <c r="A163" s="70">
        <v>2025</v>
      </c>
      <c r="B163" s="71" t="s">
        <v>292</v>
      </c>
      <c r="C163" s="71"/>
      <c r="D163" s="71"/>
      <c r="E163" s="72">
        <v>3578</v>
      </c>
      <c r="F163" s="102"/>
    </row>
    <row r="164" spans="1:6" hidden="1" x14ac:dyDescent="0.25">
      <c r="A164" s="22">
        <v>2025</v>
      </c>
      <c r="B164" s="23" t="s">
        <v>266</v>
      </c>
      <c r="C164" s="23" t="s">
        <v>91</v>
      </c>
      <c r="D164" s="23" t="s">
        <v>92</v>
      </c>
      <c r="E164" s="24">
        <v>5</v>
      </c>
      <c r="F164" s="99"/>
    </row>
    <row r="165" spans="1:6" hidden="1" x14ac:dyDescent="0.25">
      <c r="A165" s="22">
        <v>2025</v>
      </c>
      <c r="B165" s="23" t="s">
        <v>266</v>
      </c>
      <c r="C165" s="23" t="s">
        <v>91</v>
      </c>
      <c r="D165" s="23" t="s">
        <v>194</v>
      </c>
      <c r="E165" s="24">
        <v>1</v>
      </c>
      <c r="F165" s="99"/>
    </row>
    <row r="166" spans="1:6" hidden="1" x14ac:dyDescent="0.25">
      <c r="A166" s="22">
        <v>2025</v>
      </c>
      <c r="B166" s="23" t="s">
        <v>266</v>
      </c>
      <c r="C166" s="23" t="s">
        <v>91</v>
      </c>
      <c r="D166" s="23" t="s">
        <v>195</v>
      </c>
      <c r="E166" s="24">
        <v>1</v>
      </c>
      <c r="F166" s="99"/>
    </row>
    <row r="167" spans="1:6" hidden="1" x14ac:dyDescent="0.25">
      <c r="A167" s="22">
        <v>2025</v>
      </c>
      <c r="B167" s="23" t="s">
        <v>266</v>
      </c>
      <c r="C167" s="23" t="s">
        <v>91</v>
      </c>
      <c r="D167" s="23" t="s">
        <v>93</v>
      </c>
      <c r="E167" s="24">
        <v>12</v>
      </c>
      <c r="F167" s="99"/>
    </row>
    <row r="168" spans="1:6" hidden="1" x14ac:dyDescent="0.25">
      <c r="A168" s="22">
        <v>2025</v>
      </c>
      <c r="B168" s="23" t="s">
        <v>266</v>
      </c>
      <c r="C168" s="23" t="s">
        <v>91</v>
      </c>
      <c r="D168" s="23" t="s">
        <v>200</v>
      </c>
      <c r="E168" s="24">
        <v>2</v>
      </c>
      <c r="F168" s="99"/>
    </row>
    <row r="169" spans="1:6" hidden="1" x14ac:dyDescent="0.25">
      <c r="A169" s="22">
        <v>2025</v>
      </c>
      <c r="B169" s="23" t="s">
        <v>266</v>
      </c>
      <c r="C169" s="23" t="s">
        <v>91</v>
      </c>
      <c r="D169" s="23" t="s">
        <v>94</v>
      </c>
      <c r="E169" s="24">
        <v>10</v>
      </c>
      <c r="F169" s="99"/>
    </row>
    <row r="170" spans="1:6" hidden="1" x14ac:dyDescent="0.25">
      <c r="A170" s="22">
        <v>2025</v>
      </c>
      <c r="B170" s="23" t="s">
        <v>266</v>
      </c>
      <c r="C170" s="23" t="s">
        <v>91</v>
      </c>
      <c r="D170" s="23" t="s">
        <v>98</v>
      </c>
      <c r="E170" s="24">
        <v>80</v>
      </c>
      <c r="F170" s="99"/>
    </row>
    <row r="171" spans="1:6" hidden="1" x14ac:dyDescent="0.25">
      <c r="A171" s="22">
        <v>2025</v>
      </c>
      <c r="B171" s="23" t="s">
        <v>266</v>
      </c>
      <c r="C171" s="23" t="s">
        <v>91</v>
      </c>
      <c r="D171" s="23" t="s">
        <v>99</v>
      </c>
      <c r="E171" s="24">
        <v>6</v>
      </c>
      <c r="F171" s="99"/>
    </row>
    <row r="172" spans="1:6" hidden="1" x14ac:dyDescent="0.25">
      <c r="A172" s="22">
        <v>2025</v>
      </c>
      <c r="B172" s="23" t="s">
        <v>266</v>
      </c>
      <c r="C172" s="23" t="s">
        <v>91</v>
      </c>
      <c r="D172" s="23" t="s">
        <v>211</v>
      </c>
      <c r="E172" s="24">
        <v>3</v>
      </c>
      <c r="F172" s="99"/>
    </row>
    <row r="173" spans="1:6" hidden="1" x14ac:dyDescent="0.25">
      <c r="A173" s="67">
        <v>2025</v>
      </c>
      <c r="B173" s="68" t="s">
        <v>266</v>
      </c>
      <c r="C173" s="68" t="s">
        <v>289</v>
      </c>
      <c r="D173" s="68"/>
      <c r="E173" s="69">
        <v>120</v>
      </c>
      <c r="F173" s="101"/>
    </row>
    <row r="174" spans="1:6" hidden="1" x14ac:dyDescent="0.25">
      <c r="A174" s="22">
        <v>2025</v>
      </c>
      <c r="B174" s="23" t="s">
        <v>266</v>
      </c>
      <c r="C174" s="23" t="s">
        <v>101</v>
      </c>
      <c r="D174" s="23" t="s">
        <v>102</v>
      </c>
      <c r="E174" s="24">
        <v>2128</v>
      </c>
      <c r="F174" s="99"/>
    </row>
    <row r="175" spans="1:6" hidden="1" x14ac:dyDescent="0.25">
      <c r="A175" s="22">
        <v>2025</v>
      </c>
      <c r="B175" s="23" t="s">
        <v>266</v>
      </c>
      <c r="C175" s="23" t="s">
        <v>101</v>
      </c>
      <c r="D175" s="23" t="s">
        <v>103</v>
      </c>
      <c r="E175" s="24">
        <v>32</v>
      </c>
      <c r="F175" s="99"/>
    </row>
    <row r="176" spans="1:6" hidden="1" x14ac:dyDescent="0.25">
      <c r="A176" s="22">
        <v>2025</v>
      </c>
      <c r="B176" s="23" t="s">
        <v>266</v>
      </c>
      <c r="C176" s="23" t="s">
        <v>101</v>
      </c>
      <c r="D176" s="23" t="s">
        <v>107</v>
      </c>
      <c r="E176" s="24">
        <v>1</v>
      </c>
      <c r="F176" s="99"/>
    </row>
    <row r="177" spans="1:6" hidden="1" x14ac:dyDescent="0.25">
      <c r="A177" s="22">
        <v>2025</v>
      </c>
      <c r="B177" s="23" t="s">
        <v>266</v>
      </c>
      <c r="C177" s="23" t="s">
        <v>101</v>
      </c>
      <c r="D177" s="23" t="s">
        <v>108</v>
      </c>
      <c r="E177" s="24">
        <v>1</v>
      </c>
      <c r="F177" s="99"/>
    </row>
    <row r="178" spans="1:6" hidden="1" x14ac:dyDescent="0.25">
      <c r="A178" s="22">
        <v>2025</v>
      </c>
      <c r="B178" s="23" t="s">
        <v>266</v>
      </c>
      <c r="C178" s="23" t="s">
        <v>101</v>
      </c>
      <c r="D178" s="23" t="s">
        <v>217</v>
      </c>
      <c r="E178" s="24">
        <v>1</v>
      </c>
      <c r="F178" s="99"/>
    </row>
    <row r="179" spans="1:6" hidden="1" x14ac:dyDescent="0.25">
      <c r="A179" s="22">
        <v>2025</v>
      </c>
      <c r="B179" s="23" t="s">
        <v>266</v>
      </c>
      <c r="C179" s="23" t="s">
        <v>101</v>
      </c>
      <c r="D179" s="23" t="s">
        <v>115</v>
      </c>
      <c r="E179" s="24">
        <v>7</v>
      </c>
      <c r="F179" s="99"/>
    </row>
    <row r="180" spans="1:6" hidden="1" x14ac:dyDescent="0.25">
      <c r="A180" s="22">
        <v>2025</v>
      </c>
      <c r="B180" s="23" t="s">
        <v>266</v>
      </c>
      <c r="C180" s="23" t="s">
        <v>101</v>
      </c>
      <c r="D180" s="23" t="s">
        <v>224</v>
      </c>
      <c r="E180" s="24">
        <v>3</v>
      </c>
      <c r="F180" s="99"/>
    </row>
    <row r="181" spans="1:6" hidden="1" x14ac:dyDescent="0.25">
      <c r="A181" s="22">
        <v>2025</v>
      </c>
      <c r="B181" s="23" t="s">
        <v>266</v>
      </c>
      <c r="C181" s="23" t="s">
        <v>101</v>
      </c>
      <c r="D181" s="23" t="s">
        <v>116</v>
      </c>
      <c r="E181" s="24">
        <v>1</v>
      </c>
      <c r="F181" s="99"/>
    </row>
    <row r="182" spans="1:6" hidden="1" x14ac:dyDescent="0.25">
      <c r="A182" s="22">
        <v>2025</v>
      </c>
      <c r="B182" s="23" t="s">
        <v>266</v>
      </c>
      <c r="C182" s="23" t="s">
        <v>101</v>
      </c>
      <c r="D182" s="23" t="s">
        <v>117</v>
      </c>
      <c r="E182" s="24">
        <v>6</v>
      </c>
      <c r="F182" s="99"/>
    </row>
    <row r="183" spans="1:6" hidden="1" x14ac:dyDescent="0.25">
      <c r="A183" s="22">
        <v>2025</v>
      </c>
      <c r="B183" s="23" t="s">
        <v>266</v>
      </c>
      <c r="C183" s="23" t="s">
        <v>101</v>
      </c>
      <c r="D183" s="23" t="s">
        <v>124</v>
      </c>
      <c r="E183" s="24">
        <v>3</v>
      </c>
      <c r="F183" s="99"/>
    </row>
    <row r="184" spans="1:6" hidden="1" x14ac:dyDescent="0.25">
      <c r="A184" s="22">
        <v>2025</v>
      </c>
      <c r="B184" s="23" t="s">
        <v>266</v>
      </c>
      <c r="C184" s="23" t="s">
        <v>101</v>
      </c>
      <c r="D184" s="23" t="s">
        <v>118</v>
      </c>
      <c r="E184" s="24">
        <v>1</v>
      </c>
      <c r="F184" s="99"/>
    </row>
    <row r="185" spans="1:6" hidden="1" x14ac:dyDescent="0.25">
      <c r="A185" s="22">
        <v>2025</v>
      </c>
      <c r="B185" s="23" t="s">
        <v>266</v>
      </c>
      <c r="C185" s="23" t="s">
        <v>101</v>
      </c>
      <c r="D185" s="23" t="s">
        <v>225</v>
      </c>
      <c r="E185" s="24">
        <v>1</v>
      </c>
      <c r="F185" s="99"/>
    </row>
    <row r="186" spans="1:6" hidden="1" x14ac:dyDescent="0.25">
      <c r="A186" s="22">
        <v>2025</v>
      </c>
      <c r="B186" s="23" t="s">
        <v>266</v>
      </c>
      <c r="C186" s="23" t="s">
        <v>101</v>
      </c>
      <c r="D186" s="23" t="s">
        <v>119</v>
      </c>
      <c r="E186" s="24">
        <v>62</v>
      </c>
      <c r="F186" s="99"/>
    </row>
    <row r="187" spans="1:6" hidden="1" x14ac:dyDescent="0.25">
      <c r="A187" s="22">
        <v>2025</v>
      </c>
      <c r="B187" s="23" t="s">
        <v>266</v>
      </c>
      <c r="C187" s="23" t="s">
        <v>101</v>
      </c>
      <c r="D187" s="23" t="s">
        <v>120</v>
      </c>
      <c r="E187" s="24">
        <v>11</v>
      </c>
      <c r="F187" s="99"/>
    </row>
    <row r="188" spans="1:6" hidden="1" x14ac:dyDescent="0.25">
      <c r="A188" s="22">
        <v>2025</v>
      </c>
      <c r="B188" s="23" t="s">
        <v>266</v>
      </c>
      <c r="C188" s="23" t="s">
        <v>101</v>
      </c>
      <c r="D188" s="23" t="s">
        <v>121</v>
      </c>
      <c r="E188" s="24">
        <v>1</v>
      </c>
      <c r="F188" s="99"/>
    </row>
    <row r="189" spans="1:6" hidden="1" x14ac:dyDescent="0.25">
      <c r="A189" s="22">
        <v>2025</v>
      </c>
      <c r="B189" s="23" t="s">
        <v>266</v>
      </c>
      <c r="C189" s="23" t="s">
        <v>101</v>
      </c>
      <c r="D189" s="23" t="s">
        <v>122</v>
      </c>
      <c r="E189" s="24">
        <v>1</v>
      </c>
      <c r="F189" s="99"/>
    </row>
    <row r="190" spans="1:6" hidden="1" x14ac:dyDescent="0.25">
      <c r="A190" s="22">
        <v>2025</v>
      </c>
      <c r="B190" s="23" t="s">
        <v>266</v>
      </c>
      <c r="C190" s="23" t="s">
        <v>101</v>
      </c>
      <c r="D190" s="23" t="s">
        <v>231</v>
      </c>
      <c r="E190" s="24">
        <v>1</v>
      </c>
      <c r="F190" s="99"/>
    </row>
    <row r="191" spans="1:6" hidden="1" x14ac:dyDescent="0.25">
      <c r="A191" s="22">
        <v>2025</v>
      </c>
      <c r="B191" s="23" t="s">
        <v>266</v>
      </c>
      <c r="C191" s="23" t="s">
        <v>101</v>
      </c>
      <c r="D191" s="23" t="s">
        <v>232</v>
      </c>
      <c r="E191" s="24">
        <v>1</v>
      </c>
      <c r="F191" s="99"/>
    </row>
    <row r="192" spans="1:6" hidden="1" x14ac:dyDescent="0.25">
      <c r="A192" s="22">
        <v>2025</v>
      </c>
      <c r="B192" s="23" t="s">
        <v>266</v>
      </c>
      <c r="C192" s="23" t="s">
        <v>101</v>
      </c>
      <c r="D192" s="23" t="s">
        <v>125</v>
      </c>
      <c r="E192" s="24">
        <v>11</v>
      </c>
      <c r="F192" s="99"/>
    </row>
    <row r="193" spans="1:6" hidden="1" x14ac:dyDescent="0.25">
      <c r="A193" s="22">
        <v>2025</v>
      </c>
      <c r="B193" s="23" t="s">
        <v>266</v>
      </c>
      <c r="C193" s="23" t="s">
        <v>101</v>
      </c>
      <c r="D193" s="23" t="s">
        <v>126</v>
      </c>
      <c r="E193" s="24">
        <v>1</v>
      </c>
      <c r="F193" s="99"/>
    </row>
    <row r="194" spans="1:6" hidden="1" x14ac:dyDescent="0.25">
      <c r="A194" s="22">
        <v>2025</v>
      </c>
      <c r="B194" s="23" t="s">
        <v>266</v>
      </c>
      <c r="C194" s="23" t="s">
        <v>101</v>
      </c>
      <c r="D194" s="23" t="s">
        <v>127</v>
      </c>
      <c r="E194" s="24">
        <v>17</v>
      </c>
      <c r="F194" s="99"/>
    </row>
    <row r="195" spans="1:6" hidden="1" x14ac:dyDescent="0.25">
      <c r="A195" s="22">
        <v>2025</v>
      </c>
      <c r="B195" s="23" t="s">
        <v>266</v>
      </c>
      <c r="C195" s="23" t="s">
        <v>101</v>
      </c>
      <c r="D195" s="23" t="s">
        <v>242</v>
      </c>
      <c r="E195" s="24">
        <v>1</v>
      </c>
      <c r="F195" s="99"/>
    </row>
    <row r="196" spans="1:6" hidden="1" x14ac:dyDescent="0.25">
      <c r="A196" s="22">
        <v>2025</v>
      </c>
      <c r="B196" s="23" t="s">
        <v>266</v>
      </c>
      <c r="C196" s="23" t="s">
        <v>101</v>
      </c>
      <c r="D196" s="23" t="s">
        <v>128</v>
      </c>
      <c r="E196" s="24">
        <v>31</v>
      </c>
      <c r="F196" s="99"/>
    </row>
    <row r="197" spans="1:6" hidden="1" x14ac:dyDescent="0.25">
      <c r="A197" s="22">
        <v>2025</v>
      </c>
      <c r="B197" s="23" t="s">
        <v>266</v>
      </c>
      <c r="C197" s="23" t="s">
        <v>101</v>
      </c>
      <c r="D197" s="23" t="s">
        <v>129</v>
      </c>
      <c r="E197" s="24">
        <v>22</v>
      </c>
      <c r="F197" s="99"/>
    </row>
    <row r="198" spans="1:6" hidden="1" x14ac:dyDescent="0.25">
      <c r="A198" s="22">
        <v>2025</v>
      </c>
      <c r="B198" s="23" t="s">
        <v>266</v>
      </c>
      <c r="C198" s="23" t="s">
        <v>101</v>
      </c>
      <c r="D198" s="23" t="s">
        <v>130</v>
      </c>
      <c r="E198" s="24">
        <v>73</v>
      </c>
      <c r="F198" s="99"/>
    </row>
    <row r="199" spans="1:6" hidden="1" x14ac:dyDescent="0.25">
      <c r="A199" s="22">
        <v>2025</v>
      </c>
      <c r="B199" s="23" t="s">
        <v>266</v>
      </c>
      <c r="C199" s="23" t="s">
        <v>101</v>
      </c>
      <c r="D199" s="23" t="s">
        <v>131</v>
      </c>
      <c r="E199" s="24">
        <v>4</v>
      </c>
      <c r="F199" s="99"/>
    </row>
    <row r="200" spans="1:6" hidden="1" x14ac:dyDescent="0.25">
      <c r="A200" s="22">
        <v>2025</v>
      </c>
      <c r="B200" s="23" t="s">
        <v>266</v>
      </c>
      <c r="C200" s="23" t="s">
        <v>101</v>
      </c>
      <c r="D200" s="23" t="s">
        <v>132</v>
      </c>
      <c r="E200" s="24">
        <v>20</v>
      </c>
      <c r="F200" s="99"/>
    </row>
    <row r="201" spans="1:6" hidden="1" x14ac:dyDescent="0.25">
      <c r="A201" s="22">
        <v>2025</v>
      </c>
      <c r="B201" s="23" t="s">
        <v>266</v>
      </c>
      <c r="C201" s="23" t="s">
        <v>101</v>
      </c>
      <c r="D201" s="23" t="s">
        <v>133</v>
      </c>
      <c r="E201" s="24">
        <v>3</v>
      </c>
      <c r="F201" s="99"/>
    </row>
    <row r="202" spans="1:6" hidden="1" x14ac:dyDescent="0.25">
      <c r="A202" s="22">
        <v>2025</v>
      </c>
      <c r="B202" s="23" t="s">
        <v>266</v>
      </c>
      <c r="C202" s="23" t="s">
        <v>101</v>
      </c>
      <c r="D202" s="23" t="s">
        <v>137</v>
      </c>
      <c r="E202" s="24">
        <v>1</v>
      </c>
      <c r="F202" s="99"/>
    </row>
    <row r="203" spans="1:6" hidden="1" x14ac:dyDescent="0.25">
      <c r="A203" s="22">
        <v>2025</v>
      </c>
      <c r="B203" s="23" t="s">
        <v>266</v>
      </c>
      <c r="C203" s="23" t="s">
        <v>101</v>
      </c>
      <c r="D203" s="23" t="s">
        <v>134</v>
      </c>
      <c r="E203" s="24">
        <v>2</v>
      </c>
      <c r="F203" s="99"/>
    </row>
    <row r="204" spans="1:6" hidden="1" x14ac:dyDescent="0.25">
      <c r="A204" s="22">
        <v>2025</v>
      </c>
      <c r="B204" s="23" t="s">
        <v>266</v>
      </c>
      <c r="C204" s="23" t="s">
        <v>101</v>
      </c>
      <c r="D204" s="23" t="s">
        <v>136</v>
      </c>
      <c r="E204" s="24">
        <v>1</v>
      </c>
      <c r="F204" s="99"/>
    </row>
    <row r="205" spans="1:6" hidden="1" x14ac:dyDescent="0.25">
      <c r="A205" s="22">
        <v>2025</v>
      </c>
      <c r="B205" s="23" t="s">
        <v>266</v>
      </c>
      <c r="C205" s="23" t="s">
        <v>101</v>
      </c>
      <c r="D205" s="23" t="s">
        <v>141</v>
      </c>
      <c r="E205" s="24">
        <v>8</v>
      </c>
      <c r="F205" s="99"/>
    </row>
    <row r="206" spans="1:6" hidden="1" x14ac:dyDescent="0.25">
      <c r="A206" s="22">
        <v>2025</v>
      </c>
      <c r="B206" s="23" t="s">
        <v>266</v>
      </c>
      <c r="C206" s="23" t="s">
        <v>101</v>
      </c>
      <c r="D206" s="23" t="s">
        <v>139</v>
      </c>
      <c r="E206" s="24">
        <v>87</v>
      </c>
      <c r="F206" s="99"/>
    </row>
    <row r="207" spans="1:6" hidden="1" x14ac:dyDescent="0.25">
      <c r="A207" s="22">
        <v>2025</v>
      </c>
      <c r="B207" s="23" t="s">
        <v>266</v>
      </c>
      <c r="C207" s="23" t="s">
        <v>101</v>
      </c>
      <c r="D207" s="23" t="s">
        <v>140</v>
      </c>
      <c r="E207" s="24">
        <v>15</v>
      </c>
      <c r="F207" s="99"/>
    </row>
    <row r="208" spans="1:6" hidden="1" x14ac:dyDescent="0.25">
      <c r="A208" s="22">
        <v>2025</v>
      </c>
      <c r="B208" s="23" t="s">
        <v>266</v>
      </c>
      <c r="C208" s="23" t="s">
        <v>101</v>
      </c>
      <c r="D208" s="23" t="s">
        <v>142</v>
      </c>
      <c r="E208" s="24">
        <v>61</v>
      </c>
      <c r="F208" s="99"/>
    </row>
    <row r="209" spans="1:6" hidden="1" x14ac:dyDescent="0.25">
      <c r="A209" s="22">
        <v>2025</v>
      </c>
      <c r="B209" s="23" t="s">
        <v>266</v>
      </c>
      <c r="C209" s="23" t="s">
        <v>101</v>
      </c>
      <c r="D209" s="23" t="s">
        <v>143</v>
      </c>
      <c r="E209" s="24">
        <v>9</v>
      </c>
      <c r="F209" s="99"/>
    </row>
    <row r="210" spans="1:6" hidden="1" x14ac:dyDescent="0.25">
      <c r="A210" s="22">
        <v>2025</v>
      </c>
      <c r="B210" s="23" t="s">
        <v>266</v>
      </c>
      <c r="C210" s="23" t="s">
        <v>101</v>
      </c>
      <c r="D210" s="23" t="s">
        <v>144</v>
      </c>
      <c r="E210" s="24">
        <v>1</v>
      </c>
      <c r="F210" s="99"/>
    </row>
    <row r="211" spans="1:6" hidden="1" x14ac:dyDescent="0.25">
      <c r="A211" s="22">
        <v>2025</v>
      </c>
      <c r="B211" s="23" t="s">
        <v>266</v>
      </c>
      <c r="C211" s="23" t="s">
        <v>101</v>
      </c>
      <c r="D211" s="23" t="s">
        <v>154</v>
      </c>
      <c r="E211" s="24">
        <v>5</v>
      </c>
      <c r="F211" s="99"/>
    </row>
    <row r="212" spans="1:6" hidden="1" x14ac:dyDescent="0.25">
      <c r="A212" s="22">
        <v>2025</v>
      </c>
      <c r="B212" s="23" t="s">
        <v>266</v>
      </c>
      <c r="C212" s="23" t="s">
        <v>101</v>
      </c>
      <c r="D212" s="23" t="s">
        <v>145</v>
      </c>
      <c r="E212" s="24">
        <v>13</v>
      </c>
      <c r="F212" s="99"/>
    </row>
    <row r="213" spans="1:6" hidden="1" x14ac:dyDescent="0.25">
      <c r="A213" s="22">
        <v>2025</v>
      </c>
      <c r="B213" s="23" t="s">
        <v>266</v>
      </c>
      <c r="C213" s="23" t="s">
        <v>101</v>
      </c>
      <c r="D213" s="23" t="s">
        <v>155</v>
      </c>
      <c r="E213" s="24">
        <v>9</v>
      </c>
      <c r="F213" s="99"/>
    </row>
    <row r="214" spans="1:6" hidden="1" x14ac:dyDescent="0.25">
      <c r="A214" s="22">
        <v>2025</v>
      </c>
      <c r="B214" s="23" t="s">
        <v>266</v>
      </c>
      <c r="C214" s="23" t="s">
        <v>101</v>
      </c>
      <c r="D214" s="23" t="s">
        <v>156</v>
      </c>
      <c r="E214" s="24">
        <v>42</v>
      </c>
      <c r="F214" s="99"/>
    </row>
    <row r="215" spans="1:6" hidden="1" x14ac:dyDescent="0.25">
      <c r="A215" s="22">
        <v>2025</v>
      </c>
      <c r="B215" s="23" t="s">
        <v>266</v>
      </c>
      <c r="C215" s="23" t="s">
        <v>101</v>
      </c>
      <c r="D215" s="23" t="s">
        <v>146</v>
      </c>
      <c r="E215" s="24">
        <v>106</v>
      </c>
      <c r="F215" s="99"/>
    </row>
    <row r="216" spans="1:6" hidden="1" x14ac:dyDescent="0.25">
      <c r="A216" s="22">
        <v>2025</v>
      </c>
      <c r="B216" s="23" t="s">
        <v>266</v>
      </c>
      <c r="C216" s="23" t="s">
        <v>101</v>
      </c>
      <c r="D216" s="23" t="s">
        <v>147</v>
      </c>
      <c r="E216" s="24">
        <v>16</v>
      </c>
      <c r="F216" s="99"/>
    </row>
    <row r="217" spans="1:6" hidden="1" x14ac:dyDescent="0.25">
      <c r="A217" s="22">
        <v>2025</v>
      </c>
      <c r="B217" s="23" t="s">
        <v>266</v>
      </c>
      <c r="C217" s="23" t="s">
        <v>101</v>
      </c>
      <c r="D217" s="23" t="s">
        <v>158</v>
      </c>
      <c r="E217" s="24">
        <v>2</v>
      </c>
      <c r="F217" s="99"/>
    </row>
    <row r="218" spans="1:6" hidden="1" x14ac:dyDescent="0.25">
      <c r="A218" s="22">
        <v>2025</v>
      </c>
      <c r="B218" s="23" t="s">
        <v>266</v>
      </c>
      <c r="C218" s="23" t="s">
        <v>101</v>
      </c>
      <c r="D218" s="23" t="s">
        <v>157</v>
      </c>
      <c r="E218" s="24">
        <v>3</v>
      </c>
      <c r="F218" s="99"/>
    </row>
    <row r="219" spans="1:6" hidden="1" x14ac:dyDescent="0.25">
      <c r="A219" s="22">
        <v>2025</v>
      </c>
      <c r="B219" s="23" t="s">
        <v>266</v>
      </c>
      <c r="C219" s="23" t="s">
        <v>101</v>
      </c>
      <c r="D219" s="23" t="s">
        <v>160</v>
      </c>
      <c r="E219" s="24">
        <v>57</v>
      </c>
      <c r="F219" s="99"/>
    </row>
    <row r="220" spans="1:6" hidden="1" x14ac:dyDescent="0.25">
      <c r="A220" s="22">
        <v>2025</v>
      </c>
      <c r="B220" s="23" t="s">
        <v>266</v>
      </c>
      <c r="C220" s="23" t="s">
        <v>101</v>
      </c>
      <c r="D220" s="23" t="s">
        <v>250</v>
      </c>
      <c r="E220" s="24">
        <v>1</v>
      </c>
      <c r="F220" s="99"/>
    </row>
    <row r="221" spans="1:6" hidden="1" x14ac:dyDescent="0.25">
      <c r="A221" s="22">
        <v>2025</v>
      </c>
      <c r="B221" s="23" t="s">
        <v>266</v>
      </c>
      <c r="C221" s="23" t="s">
        <v>101</v>
      </c>
      <c r="D221" s="23" t="s">
        <v>149</v>
      </c>
      <c r="E221" s="24">
        <v>13</v>
      </c>
      <c r="F221" s="99"/>
    </row>
    <row r="222" spans="1:6" hidden="1" x14ac:dyDescent="0.25">
      <c r="A222" s="22">
        <v>2025</v>
      </c>
      <c r="B222" s="23" t="s">
        <v>266</v>
      </c>
      <c r="C222" s="23" t="s">
        <v>101</v>
      </c>
      <c r="D222" s="23" t="s">
        <v>148</v>
      </c>
      <c r="E222" s="24">
        <v>7</v>
      </c>
      <c r="F222" s="99"/>
    </row>
    <row r="223" spans="1:6" hidden="1" x14ac:dyDescent="0.25">
      <c r="A223" s="22">
        <v>2025</v>
      </c>
      <c r="B223" s="23" t="s">
        <v>266</v>
      </c>
      <c r="C223" s="23" t="s">
        <v>101</v>
      </c>
      <c r="D223" s="23" t="s">
        <v>162</v>
      </c>
      <c r="E223" s="24">
        <v>2</v>
      </c>
      <c r="F223" s="99"/>
    </row>
    <row r="224" spans="1:6" hidden="1" x14ac:dyDescent="0.25">
      <c r="A224" s="22">
        <v>2025</v>
      </c>
      <c r="B224" s="23" t="s">
        <v>266</v>
      </c>
      <c r="C224" s="23" t="s">
        <v>101</v>
      </c>
      <c r="D224" s="23" t="s">
        <v>150</v>
      </c>
      <c r="E224" s="24">
        <v>135</v>
      </c>
      <c r="F224" s="99"/>
    </row>
    <row r="225" spans="1:6" hidden="1" x14ac:dyDescent="0.25">
      <c r="A225" s="22">
        <v>2025</v>
      </c>
      <c r="B225" s="23" t="s">
        <v>266</v>
      </c>
      <c r="C225" s="23" t="s">
        <v>101</v>
      </c>
      <c r="D225" s="23" t="s">
        <v>151</v>
      </c>
      <c r="E225" s="24">
        <v>14</v>
      </c>
      <c r="F225" s="99"/>
    </row>
    <row r="226" spans="1:6" hidden="1" x14ac:dyDescent="0.25">
      <c r="A226" s="22">
        <v>2025</v>
      </c>
      <c r="B226" s="23" t="s">
        <v>266</v>
      </c>
      <c r="C226" s="23" t="s">
        <v>101</v>
      </c>
      <c r="D226" s="23" t="s">
        <v>152</v>
      </c>
      <c r="E226" s="24">
        <v>22</v>
      </c>
      <c r="F226" s="99"/>
    </row>
    <row r="227" spans="1:6" hidden="1" x14ac:dyDescent="0.25">
      <c r="A227" s="22">
        <v>2025</v>
      </c>
      <c r="B227" s="23" t="s">
        <v>266</v>
      </c>
      <c r="C227" s="23" t="s">
        <v>101</v>
      </c>
      <c r="D227" s="23" t="s">
        <v>153</v>
      </c>
      <c r="E227" s="24">
        <v>1</v>
      </c>
      <c r="F227" s="99"/>
    </row>
    <row r="228" spans="1:6" hidden="1" x14ac:dyDescent="0.25">
      <c r="A228" s="22">
        <v>2025</v>
      </c>
      <c r="B228" s="23" t="s">
        <v>266</v>
      </c>
      <c r="C228" s="23" t="s">
        <v>101</v>
      </c>
      <c r="D228" s="23" t="s">
        <v>251</v>
      </c>
      <c r="E228" s="24">
        <v>2</v>
      </c>
      <c r="F228" s="99"/>
    </row>
    <row r="229" spans="1:6" hidden="1" x14ac:dyDescent="0.25">
      <c r="A229" s="22">
        <v>2025</v>
      </c>
      <c r="B229" s="23" t="s">
        <v>266</v>
      </c>
      <c r="C229" s="23" t="s">
        <v>101</v>
      </c>
      <c r="D229" s="23" t="s">
        <v>163</v>
      </c>
      <c r="E229" s="24">
        <v>28</v>
      </c>
      <c r="F229" s="99"/>
    </row>
    <row r="230" spans="1:6" hidden="1" x14ac:dyDescent="0.25">
      <c r="A230" s="22">
        <v>2025</v>
      </c>
      <c r="B230" s="23" t="s">
        <v>266</v>
      </c>
      <c r="C230" s="23" t="s">
        <v>101</v>
      </c>
      <c r="D230" s="23" t="s">
        <v>165</v>
      </c>
      <c r="E230" s="24">
        <v>10</v>
      </c>
      <c r="F230" s="99"/>
    </row>
    <row r="231" spans="1:6" hidden="1" x14ac:dyDescent="0.25">
      <c r="A231" s="22">
        <v>2025</v>
      </c>
      <c r="B231" s="23" t="s">
        <v>266</v>
      </c>
      <c r="C231" s="23" t="s">
        <v>101</v>
      </c>
      <c r="D231" s="23" t="s">
        <v>164</v>
      </c>
      <c r="E231" s="24">
        <v>1535</v>
      </c>
      <c r="F231" s="99"/>
    </row>
    <row r="232" spans="1:6" hidden="1" x14ac:dyDescent="0.25">
      <c r="A232" s="22">
        <v>2025</v>
      </c>
      <c r="B232" s="23" t="s">
        <v>266</v>
      </c>
      <c r="C232" s="23" t="s">
        <v>101</v>
      </c>
      <c r="D232" s="23" t="s">
        <v>166</v>
      </c>
      <c r="E232" s="24">
        <v>7</v>
      </c>
      <c r="F232" s="99"/>
    </row>
    <row r="233" spans="1:6" hidden="1" x14ac:dyDescent="0.25">
      <c r="A233" s="22">
        <v>2025</v>
      </c>
      <c r="B233" s="23" t="s">
        <v>266</v>
      </c>
      <c r="C233" s="23" t="s">
        <v>101</v>
      </c>
      <c r="D233" s="23" t="s">
        <v>167</v>
      </c>
      <c r="E233" s="24">
        <v>1</v>
      </c>
      <c r="F233" s="99"/>
    </row>
    <row r="234" spans="1:6" hidden="1" x14ac:dyDescent="0.25">
      <c r="A234" s="22">
        <v>2025</v>
      </c>
      <c r="B234" s="23" t="s">
        <v>266</v>
      </c>
      <c r="C234" s="23" t="s">
        <v>101</v>
      </c>
      <c r="D234" s="23" t="s">
        <v>168</v>
      </c>
      <c r="E234" s="24">
        <v>4</v>
      </c>
      <c r="F234" s="99"/>
    </row>
    <row r="235" spans="1:6" hidden="1" x14ac:dyDescent="0.25">
      <c r="A235" s="67">
        <v>2025</v>
      </c>
      <c r="B235" s="68" t="s">
        <v>266</v>
      </c>
      <c r="C235" s="68" t="s">
        <v>290</v>
      </c>
      <c r="D235" s="68"/>
      <c r="E235" s="69">
        <v>4665</v>
      </c>
      <c r="F235" s="101"/>
    </row>
    <row r="236" spans="1:6" ht="16.5" hidden="1" thickTop="1" thickBot="1" x14ac:dyDescent="0.3">
      <c r="A236" s="70">
        <v>2025</v>
      </c>
      <c r="B236" s="71" t="s">
        <v>293</v>
      </c>
      <c r="C236" s="71"/>
      <c r="D236" s="71"/>
      <c r="E236" s="103">
        <v>4785</v>
      </c>
      <c r="F236" s="102"/>
    </row>
    <row r="237" spans="1:6" x14ac:dyDescent="0.25">
      <c r="A237" s="22">
        <v>2025</v>
      </c>
      <c r="B237" s="23" t="s">
        <v>312</v>
      </c>
      <c r="C237" s="23" t="s">
        <v>91</v>
      </c>
      <c r="D237" s="23" t="s">
        <v>92</v>
      </c>
      <c r="E237" s="24">
        <v>9</v>
      </c>
      <c r="F237" s="99"/>
    </row>
    <row r="238" spans="1:6" x14ac:dyDescent="0.25">
      <c r="A238" s="22">
        <v>2025</v>
      </c>
      <c r="B238" s="23" t="s">
        <v>312</v>
      </c>
      <c r="C238" s="23" t="s">
        <v>91</v>
      </c>
      <c r="D238" s="23" t="s">
        <v>191</v>
      </c>
      <c r="E238" s="24">
        <v>1</v>
      </c>
      <c r="F238" s="99"/>
    </row>
    <row r="239" spans="1:6" x14ac:dyDescent="0.25">
      <c r="A239" s="22">
        <v>2025</v>
      </c>
      <c r="B239" s="23" t="s">
        <v>312</v>
      </c>
      <c r="C239" s="23" t="s">
        <v>91</v>
      </c>
      <c r="D239" s="23" t="s">
        <v>194</v>
      </c>
      <c r="E239" s="24">
        <v>5</v>
      </c>
      <c r="F239" s="99"/>
    </row>
    <row r="240" spans="1:6" x14ac:dyDescent="0.25">
      <c r="A240" s="22">
        <v>2025</v>
      </c>
      <c r="B240" s="23" t="s">
        <v>312</v>
      </c>
      <c r="C240" s="23" t="s">
        <v>91</v>
      </c>
      <c r="D240" s="23" t="s">
        <v>93</v>
      </c>
      <c r="E240" s="24">
        <v>11</v>
      </c>
      <c r="F240" s="99"/>
    </row>
    <row r="241" spans="1:6" x14ac:dyDescent="0.25">
      <c r="A241" s="22">
        <v>2025</v>
      </c>
      <c r="B241" s="23" t="s">
        <v>312</v>
      </c>
      <c r="C241" s="23" t="s">
        <v>91</v>
      </c>
      <c r="D241" s="23" t="s">
        <v>200</v>
      </c>
      <c r="E241" s="24">
        <v>4</v>
      </c>
      <c r="F241" s="99"/>
    </row>
    <row r="242" spans="1:6" x14ac:dyDescent="0.25">
      <c r="A242" s="22">
        <v>2025</v>
      </c>
      <c r="B242" s="23" t="s">
        <v>312</v>
      </c>
      <c r="C242" s="23" t="s">
        <v>91</v>
      </c>
      <c r="D242" s="23" t="s">
        <v>94</v>
      </c>
      <c r="E242" s="24">
        <v>8</v>
      </c>
      <c r="F242" s="99"/>
    </row>
    <row r="243" spans="1:6" x14ac:dyDescent="0.25">
      <c r="A243" s="22">
        <v>2025</v>
      </c>
      <c r="B243" s="23" t="s">
        <v>312</v>
      </c>
      <c r="C243" s="23" t="s">
        <v>91</v>
      </c>
      <c r="D243" s="23" t="s">
        <v>202</v>
      </c>
      <c r="E243" s="24">
        <v>1</v>
      </c>
      <c r="F243" s="99"/>
    </row>
    <row r="244" spans="1:6" x14ac:dyDescent="0.25">
      <c r="A244" s="22">
        <v>2025</v>
      </c>
      <c r="B244" s="23" t="s">
        <v>312</v>
      </c>
      <c r="C244" s="23" t="s">
        <v>91</v>
      </c>
      <c r="D244" s="23" t="s">
        <v>98</v>
      </c>
      <c r="E244" s="24">
        <v>201</v>
      </c>
      <c r="F244" s="99"/>
    </row>
    <row r="245" spans="1:6" x14ac:dyDescent="0.25">
      <c r="A245" s="22">
        <v>2025</v>
      </c>
      <c r="B245" s="23" t="s">
        <v>312</v>
      </c>
      <c r="C245" s="23" t="s">
        <v>91</v>
      </c>
      <c r="D245" s="23" t="s">
        <v>99</v>
      </c>
      <c r="E245" s="24">
        <v>5</v>
      </c>
      <c r="F245" s="99"/>
    </row>
    <row r="246" spans="1:6" x14ac:dyDescent="0.25">
      <c r="A246" s="73">
        <v>2025</v>
      </c>
      <c r="B246" s="74" t="s">
        <v>312</v>
      </c>
      <c r="C246" s="74" t="s">
        <v>91</v>
      </c>
      <c r="D246" s="74" t="s">
        <v>211</v>
      </c>
      <c r="E246" s="75">
        <v>11</v>
      </c>
      <c r="F246" s="99"/>
    </row>
    <row r="247" spans="1:6" x14ac:dyDescent="0.25">
      <c r="A247" s="67">
        <v>2025</v>
      </c>
      <c r="B247" s="68" t="s">
        <v>312</v>
      </c>
      <c r="C247" s="68" t="s">
        <v>289</v>
      </c>
      <c r="D247" s="68"/>
      <c r="E247" s="69">
        <v>256</v>
      </c>
      <c r="F247" s="101"/>
    </row>
    <row r="248" spans="1:6" x14ac:dyDescent="0.25">
      <c r="A248" s="22">
        <v>2025</v>
      </c>
      <c r="B248" s="23" t="s">
        <v>312</v>
      </c>
      <c r="C248" s="23" t="s">
        <v>101</v>
      </c>
      <c r="D248" s="23" t="s">
        <v>102</v>
      </c>
      <c r="E248" s="24">
        <v>1379</v>
      </c>
      <c r="F248" s="99"/>
    </row>
    <row r="249" spans="1:6" x14ac:dyDescent="0.25">
      <c r="A249" s="22">
        <v>2025</v>
      </c>
      <c r="B249" s="23" t="s">
        <v>312</v>
      </c>
      <c r="C249" s="23" t="s">
        <v>101</v>
      </c>
      <c r="D249" s="23" t="s">
        <v>103</v>
      </c>
      <c r="E249" s="24">
        <v>37</v>
      </c>
      <c r="F249" s="99"/>
    </row>
    <row r="250" spans="1:6" x14ac:dyDescent="0.25">
      <c r="A250" s="22">
        <v>2025</v>
      </c>
      <c r="B250" s="23" t="s">
        <v>312</v>
      </c>
      <c r="C250" s="23" t="s">
        <v>101</v>
      </c>
      <c r="D250" s="23" t="s">
        <v>104</v>
      </c>
      <c r="E250" s="24">
        <v>2</v>
      </c>
      <c r="F250" s="99"/>
    </row>
    <row r="251" spans="1:6" x14ac:dyDescent="0.25">
      <c r="A251" s="22">
        <v>2025</v>
      </c>
      <c r="B251" s="23" t="s">
        <v>312</v>
      </c>
      <c r="C251" s="23" t="s">
        <v>101</v>
      </c>
      <c r="D251" s="23" t="s">
        <v>107</v>
      </c>
      <c r="E251" s="24">
        <v>3</v>
      </c>
      <c r="F251" s="99"/>
    </row>
    <row r="252" spans="1:6" x14ac:dyDescent="0.25">
      <c r="A252" s="22">
        <v>2025</v>
      </c>
      <c r="B252" s="23" t="s">
        <v>312</v>
      </c>
      <c r="C252" s="23" t="s">
        <v>101</v>
      </c>
      <c r="D252" s="23" t="s">
        <v>108</v>
      </c>
      <c r="E252" s="24">
        <v>5</v>
      </c>
      <c r="F252" s="99"/>
    </row>
    <row r="253" spans="1:6" x14ac:dyDescent="0.25">
      <c r="A253" s="22">
        <v>2025</v>
      </c>
      <c r="B253" s="23" t="s">
        <v>312</v>
      </c>
      <c r="C253" s="23" t="s">
        <v>101</v>
      </c>
      <c r="D253" s="23" t="s">
        <v>109</v>
      </c>
      <c r="E253" s="24">
        <v>2</v>
      </c>
      <c r="F253" s="99"/>
    </row>
    <row r="254" spans="1:6" x14ac:dyDescent="0.25">
      <c r="A254" s="22">
        <v>2025</v>
      </c>
      <c r="B254" s="23" t="s">
        <v>312</v>
      </c>
      <c r="C254" s="23" t="s">
        <v>101</v>
      </c>
      <c r="D254" s="23" t="s">
        <v>217</v>
      </c>
      <c r="E254" s="24">
        <v>2</v>
      </c>
      <c r="F254" s="99"/>
    </row>
    <row r="255" spans="1:6" x14ac:dyDescent="0.25">
      <c r="A255" s="22">
        <v>2025</v>
      </c>
      <c r="B255" s="23" t="s">
        <v>312</v>
      </c>
      <c r="C255" s="23" t="s">
        <v>101</v>
      </c>
      <c r="D255" s="23" t="s">
        <v>115</v>
      </c>
      <c r="E255" s="24">
        <v>8</v>
      </c>
      <c r="F255" s="99"/>
    </row>
    <row r="256" spans="1:6" x14ac:dyDescent="0.25">
      <c r="A256" s="22">
        <v>2025</v>
      </c>
      <c r="B256" s="23" t="s">
        <v>312</v>
      </c>
      <c r="C256" s="23" t="s">
        <v>101</v>
      </c>
      <c r="D256" s="23" t="s">
        <v>224</v>
      </c>
      <c r="E256" s="24">
        <v>1</v>
      </c>
      <c r="F256" s="99"/>
    </row>
    <row r="257" spans="1:6" x14ac:dyDescent="0.25">
      <c r="A257" s="22">
        <v>2025</v>
      </c>
      <c r="B257" s="23" t="s">
        <v>312</v>
      </c>
      <c r="C257" s="23" t="s">
        <v>101</v>
      </c>
      <c r="D257" s="23" t="s">
        <v>117</v>
      </c>
      <c r="E257" s="24">
        <v>14</v>
      </c>
      <c r="F257" s="99"/>
    </row>
    <row r="258" spans="1:6" x14ac:dyDescent="0.25">
      <c r="A258" s="22">
        <v>2025</v>
      </c>
      <c r="B258" s="23" t="s">
        <v>312</v>
      </c>
      <c r="C258" s="23" t="s">
        <v>101</v>
      </c>
      <c r="D258" s="23" t="s">
        <v>226</v>
      </c>
      <c r="E258" s="24">
        <v>1</v>
      </c>
      <c r="F258" s="99"/>
    </row>
    <row r="259" spans="1:6" x14ac:dyDescent="0.25">
      <c r="A259" s="22">
        <v>2025</v>
      </c>
      <c r="B259" s="23" t="s">
        <v>312</v>
      </c>
      <c r="C259" s="23" t="s">
        <v>101</v>
      </c>
      <c r="D259" s="23" t="s">
        <v>119</v>
      </c>
      <c r="E259" s="24">
        <v>31</v>
      </c>
      <c r="F259" s="99"/>
    </row>
    <row r="260" spans="1:6" x14ac:dyDescent="0.25">
      <c r="A260" s="22">
        <v>2025</v>
      </c>
      <c r="B260" s="23" t="s">
        <v>312</v>
      </c>
      <c r="C260" s="23" t="s">
        <v>101</v>
      </c>
      <c r="D260" s="23" t="s">
        <v>120</v>
      </c>
      <c r="E260" s="24">
        <v>20</v>
      </c>
      <c r="F260" s="99"/>
    </row>
    <row r="261" spans="1:6" x14ac:dyDescent="0.25">
      <c r="A261" s="22">
        <v>2025</v>
      </c>
      <c r="B261" s="23" t="s">
        <v>312</v>
      </c>
      <c r="C261" s="23" t="s">
        <v>101</v>
      </c>
      <c r="D261" s="23" t="s">
        <v>121</v>
      </c>
      <c r="E261" s="24">
        <v>5</v>
      </c>
      <c r="F261" s="99"/>
    </row>
    <row r="262" spans="1:6" x14ac:dyDescent="0.25">
      <c r="A262" s="22">
        <v>2025</v>
      </c>
      <c r="B262" s="23" t="s">
        <v>312</v>
      </c>
      <c r="C262" s="23" t="s">
        <v>101</v>
      </c>
      <c r="D262" s="23" t="s">
        <v>122</v>
      </c>
      <c r="E262" s="24">
        <v>9</v>
      </c>
      <c r="F262" s="99"/>
    </row>
    <row r="263" spans="1:6" x14ac:dyDescent="0.25">
      <c r="A263" s="22">
        <v>2025</v>
      </c>
      <c r="B263" s="23" t="s">
        <v>312</v>
      </c>
      <c r="C263" s="23" t="s">
        <v>101</v>
      </c>
      <c r="D263" s="23" t="s">
        <v>231</v>
      </c>
      <c r="E263" s="24">
        <v>1</v>
      </c>
      <c r="F263" s="99"/>
    </row>
    <row r="264" spans="1:6" x14ac:dyDescent="0.25">
      <c r="A264" s="22">
        <v>2025</v>
      </c>
      <c r="B264" s="23" t="s">
        <v>312</v>
      </c>
      <c r="C264" s="23" t="s">
        <v>101</v>
      </c>
      <c r="D264" s="23" t="s">
        <v>232</v>
      </c>
      <c r="E264" s="24">
        <v>6</v>
      </c>
      <c r="F264" s="99"/>
    </row>
    <row r="265" spans="1:6" x14ac:dyDescent="0.25">
      <c r="A265" s="22">
        <v>2025</v>
      </c>
      <c r="B265" s="23" t="s">
        <v>312</v>
      </c>
      <c r="C265" s="23" t="s">
        <v>101</v>
      </c>
      <c r="D265" s="23" t="s">
        <v>123</v>
      </c>
      <c r="E265" s="24">
        <v>1</v>
      </c>
      <c r="F265" s="99"/>
    </row>
    <row r="266" spans="1:6" x14ac:dyDescent="0.25">
      <c r="A266" s="22">
        <v>2025</v>
      </c>
      <c r="B266" s="23" t="s">
        <v>312</v>
      </c>
      <c r="C266" s="23" t="s">
        <v>101</v>
      </c>
      <c r="D266" s="23" t="s">
        <v>124</v>
      </c>
      <c r="E266" s="24">
        <v>6</v>
      </c>
      <c r="F266" s="99"/>
    </row>
    <row r="267" spans="1:6" x14ac:dyDescent="0.25">
      <c r="A267" s="22">
        <v>2025</v>
      </c>
      <c r="B267" s="23" t="s">
        <v>312</v>
      </c>
      <c r="C267" s="23" t="s">
        <v>101</v>
      </c>
      <c r="D267" s="23" t="s">
        <v>234</v>
      </c>
      <c r="E267" s="24">
        <v>1</v>
      </c>
      <c r="F267" s="99"/>
    </row>
    <row r="268" spans="1:6" x14ac:dyDescent="0.25">
      <c r="A268" s="22">
        <v>2025</v>
      </c>
      <c r="B268" s="23" t="s">
        <v>312</v>
      </c>
      <c r="C268" s="23" t="s">
        <v>101</v>
      </c>
      <c r="D268" s="23" t="s">
        <v>125</v>
      </c>
      <c r="E268" s="24">
        <v>6</v>
      </c>
      <c r="F268" s="99"/>
    </row>
    <row r="269" spans="1:6" x14ac:dyDescent="0.25">
      <c r="A269" s="22">
        <v>2025</v>
      </c>
      <c r="B269" s="23" t="s">
        <v>312</v>
      </c>
      <c r="C269" s="23" t="s">
        <v>101</v>
      </c>
      <c r="D269" s="23" t="s">
        <v>126</v>
      </c>
      <c r="E269" s="24">
        <v>3</v>
      </c>
      <c r="F269" s="99"/>
    </row>
    <row r="270" spans="1:6" x14ac:dyDescent="0.25">
      <c r="A270" s="22">
        <v>2025</v>
      </c>
      <c r="B270" s="23" t="s">
        <v>312</v>
      </c>
      <c r="C270" s="23" t="s">
        <v>101</v>
      </c>
      <c r="D270" s="23" t="s">
        <v>127</v>
      </c>
      <c r="E270" s="24">
        <v>7</v>
      </c>
      <c r="F270" s="99"/>
    </row>
    <row r="271" spans="1:6" x14ac:dyDescent="0.25">
      <c r="A271" s="22">
        <v>2025</v>
      </c>
      <c r="B271" s="23" t="s">
        <v>312</v>
      </c>
      <c r="C271" s="23" t="s">
        <v>101</v>
      </c>
      <c r="D271" s="23" t="s">
        <v>128</v>
      </c>
      <c r="E271" s="24">
        <v>28</v>
      </c>
      <c r="F271" s="99"/>
    </row>
    <row r="272" spans="1:6" x14ac:dyDescent="0.25">
      <c r="A272" s="22">
        <v>2025</v>
      </c>
      <c r="B272" s="23" t="s">
        <v>312</v>
      </c>
      <c r="C272" s="23" t="s">
        <v>101</v>
      </c>
      <c r="D272" s="23" t="s">
        <v>129</v>
      </c>
      <c r="E272" s="24">
        <v>8</v>
      </c>
      <c r="F272" s="99"/>
    </row>
    <row r="273" spans="1:6" x14ac:dyDescent="0.25">
      <c r="A273" s="22">
        <v>2025</v>
      </c>
      <c r="B273" s="23" t="s">
        <v>312</v>
      </c>
      <c r="C273" s="23" t="s">
        <v>101</v>
      </c>
      <c r="D273" s="23" t="s">
        <v>130</v>
      </c>
      <c r="E273" s="24">
        <v>71</v>
      </c>
      <c r="F273" s="99"/>
    </row>
    <row r="274" spans="1:6" x14ac:dyDescent="0.25">
      <c r="A274" s="22">
        <v>2025</v>
      </c>
      <c r="B274" s="23" t="s">
        <v>312</v>
      </c>
      <c r="C274" s="23" t="s">
        <v>101</v>
      </c>
      <c r="D274" s="23" t="s">
        <v>131</v>
      </c>
      <c r="E274" s="24">
        <v>3</v>
      </c>
      <c r="F274" s="99"/>
    </row>
    <row r="275" spans="1:6" x14ac:dyDescent="0.25">
      <c r="A275" s="22">
        <v>2025</v>
      </c>
      <c r="B275" s="23" t="s">
        <v>312</v>
      </c>
      <c r="C275" s="23" t="s">
        <v>101</v>
      </c>
      <c r="D275" s="23" t="s">
        <v>132</v>
      </c>
      <c r="E275" s="24">
        <v>10</v>
      </c>
      <c r="F275" s="99"/>
    </row>
    <row r="276" spans="1:6" x14ac:dyDescent="0.25">
      <c r="A276" s="22">
        <v>2025</v>
      </c>
      <c r="B276" s="23" t="s">
        <v>312</v>
      </c>
      <c r="C276" s="23" t="s">
        <v>101</v>
      </c>
      <c r="D276" s="23" t="s">
        <v>133</v>
      </c>
      <c r="E276" s="24">
        <v>8</v>
      </c>
      <c r="F276" s="99"/>
    </row>
    <row r="277" spans="1:6" x14ac:dyDescent="0.25">
      <c r="A277" s="22">
        <v>2025</v>
      </c>
      <c r="B277" s="23" t="s">
        <v>312</v>
      </c>
      <c r="C277" s="23" t="s">
        <v>101</v>
      </c>
      <c r="D277" s="23" t="s">
        <v>134</v>
      </c>
      <c r="E277" s="24">
        <v>10</v>
      </c>
      <c r="F277" s="99"/>
    </row>
    <row r="278" spans="1:6" x14ac:dyDescent="0.25">
      <c r="A278" s="22">
        <v>2025</v>
      </c>
      <c r="B278" s="23" t="s">
        <v>312</v>
      </c>
      <c r="C278" s="23" t="s">
        <v>101</v>
      </c>
      <c r="D278" s="23" t="s">
        <v>135</v>
      </c>
      <c r="E278" s="24">
        <v>1</v>
      </c>
      <c r="F278" s="99"/>
    </row>
    <row r="279" spans="1:6" x14ac:dyDescent="0.25">
      <c r="A279" s="22">
        <v>2025</v>
      </c>
      <c r="B279" s="23" t="s">
        <v>312</v>
      </c>
      <c r="C279" s="23" t="s">
        <v>101</v>
      </c>
      <c r="D279" s="23" t="s">
        <v>136</v>
      </c>
      <c r="E279" s="24">
        <v>3</v>
      </c>
      <c r="F279" s="99"/>
    </row>
    <row r="280" spans="1:6" x14ac:dyDescent="0.25">
      <c r="A280" s="22">
        <v>2025</v>
      </c>
      <c r="B280" s="23" t="s">
        <v>312</v>
      </c>
      <c r="C280" s="23" t="s">
        <v>101</v>
      </c>
      <c r="D280" s="23" t="s">
        <v>245</v>
      </c>
      <c r="E280" s="24">
        <v>4</v>
      </c>
      <c r="F280" s="99"/>
    </row>
    <row r="281" spans="1:6" x14ac:dyDescent="0.25">
      <c r="A281" s="22">
        <v>2025</v>
      </c>
      <c r="B281" s="23" t="s">
        <v>312</v>
      </c>
      <c r="C281" s="23" t="s">
        <v>101</v>
      </c>
      <c r="D281" s="23" t="s">
        <v>137</v>
      </c>
      <c r="E281" s="24">
        <v>1</v>
      </c>
      <c r="F281" s="99"/>
    </row>
    <row r="282" spans="1:6" x14ac:dyDescent="0.25">
      <c r="A282" s="22">
        <v>2025</v>
      </c>
      <c r="B282" s="23" t="s">
        <v>312</v>
      </c>
      <c r="C282" s="23" t="s">
        <v>101</v>
      </c>
      <c r="D282" s="23" t="s">
        <v>139</v>
      </c>
      <c r="E282" s="24">
        <v>198</v>
      </c>
      <c r="F282" s="99"/>
    </row>
    <row r="283" spans="1:6" x14ac:dyDescent="0.25">
      <c r="A283" s="22">
        <v>2025</v>
      </c>
      <c r="B283" s="23" t="s">
        <v>312</v>
      </c>
      <c r="C283" s="23" t="s">
        <v>101</v>
      </c>
      <c r="D283" s="23" t="s">
        <v>140</v>
      </c>
      <c r="E283" s="24">
        <v>5</v>
      </c>
      <c r="F283" s="99"/>
    </row>
    <row r="284" spans="1:6" x14ac:dyDescent="0.25">
      <c r="A284" s="22">
        <v>2025</v>
      </c>
      <c r="B284" s="23" t="s">
        <v>312</v>
      </c>
      <c r="C284" s="23" t="s">
        <v>101</v>
      </c>
      <c r="D284" s="23" t="s">
        <v>141</v>
      </c>
      <c r="E284" s="24">
        <v>7</v>
      </c>
      <c r="F284" s="99"/>
    </row>
    <row r="285" spans="1:6" x14ac:dyDescent="0.25">
      <c r="A285" s="22">
        <v>2025</v>
      </c>
      <c r="B285" s="23" t="s">
        <v>312</v>
      </c>
      <c r="C285" s="23" t="s">
        <v>101</v>
      </c>
      <c r="D285" s="23" t="s">
        <v>142</v>
      </c>
      <c r="E285" s="24">
        <v>98</v>
      </c>
      <c r="F285" s="99"/>
    </row>
    <row r="286" spans="1:6" x14ac:dyDescent="0.25">
      <c r="A286" s="22">
        <v>2025</v>
      </c>
      <c r="B286" s="23" t="s">
        <v>312</v>
      </c>
      <c r="C286" s="23" t="s">
        <v>101</v>
      </c>
      <c r="D286" s="23" t="s">
        <v>143</v>
      </c>
      <c r="E286" s="24">
        <v>34</v>
      </c>
      <c r="F286" s="99"/>
    </row>
    <row r="287" spans="1:6" x14ac:dyDescent="0.25">
      <c r="A287" s="22">
        <v>2025</v>
      </c>
      <c r="B287" s="23" t="s">
        <v>312</v>
      </c>
      <c r="C287" s="23" t="s">
        <v>101</v>
      </c>
      <c r="D287" s="23" t="s">
        <v>144</v>
      </c>
      <c r="E287" s="24">
        <v>4</v>
      </c>
      <c r="F287" s="99"/>
    </row>
    <row r="288" spans="1:6" x14ac:dyDescent="0.25">
      <c r="A288" s="22">
        <v>2025</v>
      </c>
      <c r="B288" s="23" t="s">
        <v>312</v>
      </c>
      <c r="C288" s="23" t="s">
        <v>101</v>
      </c>
      <c r="D288" s="23" t="s">
        <v>145</v>
      </c>
      <c r="E288" s="24">
        <v>19</v>
      </c>
      <c r="F288" s="99"/>
    </row>
    <row r="289" spans="1:6" x14ac:dyDescent="0.25">
      <c r="A289" s="22">
        <v>2025</v>
      </c>
      <c r="B289" s="23" t="s">
        <v>312</v>
      </c>
      <c r="C289" s="23" t="s">
        <v>101</v>
      </c>
      <c r="D289" s="23" t="s">
        <v>146</v>
      </c>
      <c r="E289" s="24">
        <v>85</v>
      </c>
      <c r="F289" s="99"/>
    </row>
    <row r="290" spans="1:6" x14ac:dyDescent="0.25">
      <c r="A290" s="22">
        <v>2025</v>
      </c>
      <c r="B290" s="23" t="s">
        <v>312</v>
      </c>
      <c r="C290" s="23" t="s">
        <v>101</v>
      </c>
      <c r="D290" s="23" t="s">
        <v>147</v>
      </c>
      <c r="E290" s="24">
        <v>11</v>
      </c>
      <c r="F290" s="99"/>
    </row>
    <row r="291" spans="1:6" x14ac:dyDescent="0.25">
      <c r="A291" s="22">
        <v>2025</v>
      </c>
      <c r="B291" s="23" t="s">
        <v>312</v>
      </c>
      <c r="C291" s="23" t="s">
        <v>101</v>
      </c>
      <c r="D291" s="23" t="s">
        <v>250</v>
      </c>
      <c r="E291" s="24">
        <v>1</v>
      </c>
      <c r="F291" s="99"/>
    </row>
    <row r="292" spans="1:6" x14ac:dyDescent="0.25">
      <c r="A292" s="22">
        <v>2025</v>
      </c>
      <c r="B292" s="23" t="s">
        <v>312</v>
      </c>
      <c r="C292" s="23" t="s">
        <v>101</v>
      </c>
      <c r="D292" s="23" t="s">
        <v>148</v>
      </c>
      <c r="E292" s="24">
        <v>1</v>
      </c>
      <c r="F292" s="99"/>
    </row>
    <row r="293" spans="1:6" x14ac:dyDescent="0.25">
      <c r="A293" s="22">
        <v>2025</v>
      </c>
      <c r="B293" s="23" t="s">
        <v>312</v>
      </c>
      <c r="C293" s="23" t="s">
        <v>101</v>
      </c>
      <c r="D293" s="23" t="s">
        <v>149</v>
      </c>
      <c r="E293" s="24">
        <v>8</v>
      </c>
      <c r="F293" s="99"/>
    </row>
    <row r="294" spans="1:6" x14ac:dyDescent="0.25">
      <c r="A294" s="22">
        <v>2025</v>
      </c>
      <c r="B294" s="23" t="s">
        <v>312</v>
      </c>
      <c r="C294" s="23" t="s">
        <v>101</v>
      </c>
      <c r="D294" s="23" t="s">
        <v>150</v>
      </c>
      <c r="E294" s="24">
        <v>134</v>
      </c>
      <c r="F294" s="99"/>
    </row>
    <row r="295" spans="1:6" x14ac:dyDescent="0.25">
      <c r="A295" s="22">
        <v>2025</v>
      </c>
      <c r="B295" s="23" t="s">
        <v>312</v>
      </c>
      <c r="C295" s="23" t="s">
        <v>101</v>
      </c>
      <c r="D295" s="23" t="s">
        <v>151</v>
      </c>
      <c r="E295" s="24">
        <v>7</v>
      </c>
      <c r="F295" s="99"/>
    </row>
    <row r="296" spans="1:6" x14ac:dyDescent="0.25">
      <c r="A296" s="22">
        <v>2025</v>
      </c>
      <c r="B296" s="23" t="s">
        <v>312</v>
      </c>
      <c r="C296" s="23" t="s">
        <v>101</v>
      </c>
      <c r="D296" s="23" t="s">
        <v>152</v>
      </c>
      <c r="E296" s="24">
        <v>31</v>
      </c>
      <c r="F296" s="99"/>
    </row>
    <row r="297" spans="1:6" x14ac:dyDescent="0.25">
      <c r="A297" s="22">
        <v>2025</v>
      </c>
      <c r="B297" s="23" t="s">
        <v>312</v>
      </c>
      <c r="C297" s="23" t="s">
        <v>101</v>
      </c>
      <c r="D297" s="23" t="s">
        <v>153</v>
      </c>
      <c r="E297" s="24">
        <v>1</v>
      </c>
      <c r="F297" s="99"/>
    </row>
    <row r="298" spans="1:6" x14ac:dyDescent="0.25">
      <c r="A298" s="22">
        <v>2025</v>
      </c>
      <c r="B298" s="23" t="s">
        <v>312</v>
      </c>
      <c r="C298" s="23" t="s">
        <v>101</v>
      </c>
      <c r="D298" s="23" t="s">
        <v>251</v>
      </c>
      <c r="E298" s="24">
        <v>8</v>
      </c>
      <c r="F298" s="99"/>
    </row>
    <row r="299" spans="1:6" x14ac:dyDescent="0.25">
      <c r="A299" s="22">
        <v>2025</v>
      </c>
      <c r="B299" s="23" t="s">
        <v>312</v>
      </c>
      <c r="C299" s="23" t="s">
        <v>101</v>
      </c>
      <c r="D299" s="23" t="s">
        <v>154</v>
      </c>
      <c r="E299" s="24">
        <v>10</v>
      </c>
      <c r="F299" s="99"/>
    </row>
    <row r="300" spans="1:6" x14ac:dyDescent="0.25">
      <c r="A300" s="22">
        <v>2025</v>
      </c>
      <c r="B300" s="23" t="s">
        <v>312</v>
      </c>
      <c r="C300" s="23" t="s">
        <v>101</v>
      </c>
      <c r="D300" s="23" t="s">
        <v>155</v>
      </c>
      <c r="E300" s="24">
        <v>10</v>
      </c>
      <c r="F300" s="99"/>
    </row>
    <row r="301" spans="1:6" x14ac:dyDescent="0.25">
      <c r="A301" s="22">
        <v>2025</v>
      </c>
      <c r="B301" s="23" t="s">
        <v>312</v>
      </c>
      <c r="C301" s="23" t="s">
        <v>101</v>
      </c>
      <c r="D301" s="23" t="s">
        <v>156</v>
      </c>
      <c r="E301" s="24">
        <v>27</v>
      </c>
      <c r="F301" s="99"/>
    </row>
    <row r="302" spans="1:6" x14ac:dyDescent="0.25">
      <c r="A302" s="22">
        <v>2025</v>
      </c>
      <c r="B302" s="23" t="s">
        <v>312</v>
      </c>
      <c r="C302" s="23" t="s">
        <v>101</v>
      </c>
      <c r="D302" s="23" t="s">
        <v>157</v>
      </c>
      <c r="E302" s="24">
        <v>11</v>
      </c>
      <c r="F302" s="99"/>
    </row>
    <row r="303" spans="1:6" x14ac:dyDescent="0.25">
      <c r="A303" s="22">
        <v>2025</v>
      </c>
      <c r="B303" s="23" t="s">
        <v>312</v>
      </c>
      <c r="C303" s="23" t="s">
        <v>101</v>
      </c>
      <c r="D303" s="23" t="s">
        <v>158</v>
      </c>
      <c r="E303" s="24">
        <v>6</v>
      </c>
      <c r="F303" s="99"/>
    </row>
    <row r="304" spans="1:6" x14ac:dyDescent="0.25">
      <c r="A304" s="22">
        <v>2025</v>
      </c>
      <c r="B304" s="23" t="s">
        <v>312</v>
      </c>
      <c r="C304" s="23" t="s">
        <v>101</v>
      </c>
      <c r="D304" s="23" t="s">
        <v>159</v>
      </c>
      <c r="E304" s="24">
        <v>4</v>
      </c>
      <c r="F304" s="99"/>
    </row>
    <row r="305" spans="1:6" x14ac:dyDescent="0.25">
      <c r="A305" s="22">
        <v>2025</v>
      </c>
      <c r="B305" s="23" t="s">
        <v>312</v>
      </c>
      <c r="C305" s="23" t="s">
        <v>101</v>
      </c>
      <c r="D305" s="23" t="s">
        <v>160</v>
      </c>
      <c r="E305" s="24">
        <v>78</v>
      </c>
      <c r="F305" s="99"/>
    </row>
    <row r="306" spans="1:6" x14ac:dyDescent="0.25">
      <c r="A306" s="22">
        <v>2025</v>
      </c>
      <c r="B306" s="23" t="s">
        <v>312</v>
      </c>
      <c r="C306" s="23" t="s">
        <v>101</v>
      </c>
      <c r="D306" s="23" t="s">
        <v>162</v>
      </c>
      <c r="E306" s="24">
        <v>1</v>
      </c>
      <c r="F306" s="99"/>
    </row>
    <row r="307" spans="1:6" x14ac:dyDescent="0.25">
      <c r="A307" s="22">
        <v>2025</v>
      </c>
      <c r="B307" s="23" t="s">
        <v>312</v>
      </c>
      <c r="C307" s="23" t="s">
        <v>101</v>
      </c>
      <c r="D307" s="23" t="s">
        <v>163</v>
      </c>
      <c r="E307" s="24">
        <v>36</v>
      </c>
      <c r="F307" s="99"/>
    </row>
    <row r="308" spans="1:6" x14ac:dyDescent="0.25">
      <c r="A308" s="22">
        <v>2025</v>
      </c>
      <c r="B308" s="23" t="s">
        <v>312</v>
      </c>
      <c r="C308" s="23" t="s">
        <v>101</v>
      </c>
      <c r="D308" s="23" t="s">
        <v>164</v>
      </c>
      <c r="E308" s="24">
        <v>803</v>
      </c>
      <c r="F308" s="99"/>
    </row>
    <row r="309" spans="1:6" x14ac:dyDescent="0.25">
      <c r="A309" s="22">
        <v>2025</v>
      </c>
      <c r="B309" s="23" t="s">
        <v>312</v>
      </c>
      <c r="C309" s="23" t="s">
        <v>101</v>
      </c>
      <c r="D309" s="23" t="s">
        <v>165</v>
      </c>
      <c r="E309" s="24">
        <v>34</v>
      </c>
      <c r="F309" s="99"/>
    </row>
    <row r="310" spans="1:6" x14ac:dyDescent="0.25">
      <c r="A310" s="22">
        <v>2025</v>
      </c>
      <c r="B310" s="23" t="s">
        <v>312</v>
      </c>
      <c r="C310" s="23" t="s">
        <v>101</v>
      </c>
      <c r="D310" s="23" t="s">
        <v>166</v>
      </c>
      <c r="E310" s="24">
        <v>8</v>
      </c>
      <c r="F310" s="99"/>
    </row>
    <row r="311" spans="1:6" x14ac:dyDescent="0.25">
      <c r="A311" s="22">
        <v>2025</v>
      </c>
      <c r="B311" s="23" t="s">
        <v>312</v>
      </c>
      <c r="C311" s="23" t="s">
        <v>101</v>
      </c>
      <c r="D311" s="23" t="s">
        <v>167</v>
      </c>
      <c r="E311" s="24">
        <v>4</v>
      </c>
      <c r="F311" s="99"/>
    </row>
    <row r="312" spans="1:6" x14ac:dyDescent="0.25">
      <c r="A312" s="73">
        <v>2025</v>
      </c>
      <c r="B312" s="74" t="s">
        <v>312</v>
      </c>
      <c r="C312" s="74" t="s">
        <v>101</v>
      </c>
      <c r="D312" s="74" t="s">
        <v>168</v>
      </c>
      <c r="E312" s="75">
        <v>17</v>
      </c>
      <c r="F312" s="99"/>
    </row>
    <row r="313" spans="1:6" ht="15.75" thickBot="1" x14ac:dyDescent="0.3">
      <c r="A313" s="67">
        <v>2025</v>
      </c>
      <c r="B313" s="68" t="s">
        <v>312</v>
      </c>
      <c r="C313" s="68" t="s">
        <v>290</v>
      </c>
      <c r="D313" s="68"/>
      <c r="E313" s="69">
        <v>3398</v>
      </c>
      <c r="F313" s="101"/>
    </row>
    <row r="314" spans="1:6" ht="21" customHeight="1" thickTop="1" x14ac:dyDescent="0.25">
      <c r="A314" s="104">
        <v>2025</v>
      </c>
      <c r="B314" s="105" t="s">
        <v>315</v>
      </c>
      <c r="C314" s="105"/>
      <c r="D314" s="105"/>
      <c r="E314" s="106">
        <v>3654</v>
      </c>
      <c r="F314" s="102"/>
    </row>
    <row r="315" spans="1:6" x14ac:dyDescent="0.25">
      <c r="A315" s="15"/>
      <c r="B315" s="9"/>
      <c r="C315" s="9"/>
      <c r="D315" s="9"/>
      <c r="E315" s="9"/>
    </row>
  </sheetData>
  <mergeCells count="2">
    <mergeCell ref="A3:E3"/>
    <mergeCell ref="A4:E4"/>
  </mergeCells>
  <phoneticPr fontId="24" type="noConversion"/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Notificaciones emitidas</vt:lpstr>
      <vt:lpstr>Escritos de Trámite</vt:lpstr>
      <vt:lpstr>Escritos iniciadores</vt:lpstr>
      <vt:lpstr>Personaciones</vt:lpstr>
      <vt:lpstr>Oficios</vt:lpstr>
      <vt:lpstr>Expedientes de seguimiento</vt:lpstr>
      <vt:lpstr>Usuarios dados de alt</vt:lpstr>
      <vt:lpstr>Usuarios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2025-10-27T08:41:01Z</dcterms:created>
  <dcterms:modified xsi:type="dcterms:W3CDTF">2026-01-27T11:41:57Z</dcterms:modified>
</cp:coreProperties>
</file>